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6"/>
  <workbookPr defaultThemeVersion="166925"/>
  <mc:AlternateContent xmlns:mc="http://schemas.openxmlformats.org/markup-compatibility/2006">
    <mc:Choice Requires="x15">
      <x15ac:absPath xmlns:x15ac="http://schemas.microsoft.com/office/spreadsheetml/2010/11/ac" url="/Users/billweber/Desktop/"/>
    </mc:Choice>
  </mc:AlternateContent>
  <xr:revisionPtr revIDLastSave="0" documentId="13_ncr:1_{2F4A37AF-E794-4F46-9CA5-B44997ADFAF4}" xr6:coauthVersionLast="47" xr6:coauthVersionMax="47" xr10:uidLastSave="{00000000-0000-0000-0000-000000000000}"/>
  <bookViews>
    <workbookView xWindow="12600" yWindow="500" windowWidth="39320" windowHeight="22120" xr2:uid="{35DE8118-590C-3147-8B56-8C072077ACA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K4" i="1" s="1"/>
  <c r="P4" i="1" s="1"/>
  <c r="G5" i="1"/>
  <c r="I5" i="1" s="1"/>
  <c r="E10" i="1" s="1"/>
  <c r="C4" i="1"/>
  <c r="L4" i="1" s="1"/>
  <c r="Y4" i="1" s="1"/>
  <c r="D4" i="1"/>
  <c r="M4" i="1" s="1"/>
  <c r="AH4" i="1" s="1"/>
  <c r="E4" i="1"/>
  <c r="N4" i="1" s="1"/>
  <c r="AR4" i="1" s="1"/>
  <c r="E9" i="1" l="1"/>
  <c r="AX4" i="1"/>
  <c r="AW4" i="1"/>
  <c r="AV4" i="1"/>
  <c r="AU4" i="1"/>
  <c r="AT4" i="1"/>
  <c r="AS4" i="1"/>
  <c r="AQ4" i="1"/>
  <c r="AO4" i="1"/>
  <c r="AN4" i="1"/>
  <c r="AM4" i="1"/>
  <c r="AL4" i="1"/>
  <c r="AK4" i="1"/>
  <c r="AJ4" i="1"/>
  <c r="AI4" i="1"/>
  <c r="AF4" i="1"/>
  <c r="AE4" i="1"/>
  <c r="AD4" i="1"/>
  <c r="AC4" i="1"/>
  <c r="AB4" i="1"/>
  <c r="AA4" i="1"/>
  <c r="Z4" i="1"/>
  <c r="W4" i="1"/>
  <c r="V4" i="1"/>
  <c r="U4" i="1"/>
  <c r="T4" i="1"/>
  <c r="S4" i="1"/>
  <c r="Q4" i="1"/>
  <c r="R4" i="1"/>
  <c r="P5" i="1"/>
  <c r="AX5" i="1"/>
  <c r="AW5" i="1"/>
  <c r="AV5" i="1"/>
  <c r="AU5" i="1"/>
  <c r="AT5" i="1"/>
  <c r="AS5" i="1"/>
  <c r="AR5" i="1"/>
  <c r="AQ5" i="1"/>
  <c r="AO5" i="1"/>
  <c r="AN5" i="1"/>
  <c r="AM5" i="1"/>
  <c r="AK5" i="1"/>
  <c r="AL5" i="1"/>
  <c r="AJ5" i="1"/>
  <c r="AH5" i="1"/>
  <c r="AI5" i="1"/>
  <c r="AF5" i="1"/>
  <c r="AE5" i="1"/>
  <c r="AD5" i="1"/>
  <c r="AC5" i="1"/>
  <c r="AA5" i="1"/>
  <c r="AB5" i="1"/>
  <c r="Z5" i="1"/>
  <c r="Y5" i="1"/>
  <c r="W5" i="1"/>
  <c r="V5" i="1"/>
  <c r="U5" i="1"/>
  <c r="T5" i="1"/>
  <c r="S5" i="1"/>
  <c r="R5" i="1"/>
  <c r="Q5" i="1"/>
  <c r="E11" i="1" l="1"/>
  <c r="E12" i="1"/>
  <c r="U7" i="1"/>
  <c r="AC7" i="1"/>
  <c r="AV6" i="1"/>
  <c r="AV7" i="1"/>
  <c r="AX6" i="1"/>
  <c r="AX7" i="1"/>
  <c r="AH6" i="1"/>
  <c r="AH7" i="1"/>
  <c r="AJ7" i="1"/>
  <c r="S6" i="1"/>
  <c r="S7" i="1"/>
  <c r="AW6" i="1"/>
  <c r="AW7" i="1"/>
  <c r="Q6" i="1"/>
  <c r="Q7" i="1"/>
  <c r="AL7" i="1"/>
  <c r="T6" i="1"/>
  <c r="T7" i="1"/>
  <c r="AM7" i="1"/>
  <c r="V6" i="1"/>
  <c r="V7" i="1"/>
  <c r="AO6" i="1"/>
  <c r="AO7" i="1"/>
  <c r="AQ6" i="1"/>
  <c r="AQ7" i="1"/>
  <c r="AR6" i="1"/>
  <c r="AR7" i="1"/>
  <c r="AS6" i="1"/>
  <c r="AS7" i="1"/>
  <c r="AA7" i="1"/>
  <c r="AT6" i="1"/>
  <c r="AT7" i="1"/>
  <c r="AD6" i="1"/>
  <c r="AD7" i="1"/>
  <c r="AE7" i="1"/>
  <c r="AF7" i="1"/>
  <c r="AI7" i="1"/>
  <c r="R7" i="1"/>
  <c r="AK7" i="1"/>
  <c r="AN6" i="1"/>
  <c r="AN7" i="1"/>
  <c r="W6" i="1"/>
  <c r="W7" i="1"/>
  <c r="Y6" i="1"/>
  <c r="Y7" i="1"/>
  <c r="Z7" i="1"/>
  <c r="AB6" i="1"/>
  <c r="AB7" i="1"/>
  <c r="AU6" i="1"/>
  <c r="AU7" i="1"/>
  <c r="P6" i="1"/>
  <c r="P7" i="1"/>
  <c r="AL6" i="1"/>
  <c r="AM6" i="1"/>
  <c r="AJ6" i="1"/>
  <c r="AK6" i="1"/>
  <c r="U6" i="1"/>
  <c r="AE6" i="1"/>
  <c r="AF6" i="1"/>
  <c r="AI6" i="1"/>
  <c r="R6" i="1"/>
  <c r="Z6" i="1"/>
  <c r="AA6" i="1"/>
  <c r="AC6" i="1"/>
  <c r="L5" i="1"/>
  <c r="C5" i="1" s="1"/>
  <c r="N5" i="1"/>
  <c r="E5" i="1" s="1"/>
  <c r="M5" i="1"/>
  <c r="D5" i="1" s="1"/>
  <c r="K5" i="1"/>
  <c r="B5" i="1" s="1"/>
  <c r="N6" i="1" l="1"/>
  <c r="E6" i="1" s="1"/>
  <c r="N7" i="1"/>
  <c r="E7" i="1" s="1"/>
  <c r="M7" i="1"/>
  <c r="D7" i="1" s="1"/>
  <c r="L7" i="1"/>
  <c r="C7" i="1" s="1"/>
  <c r="K7" i="1"/>
  <c r="B7" i="1" s="1"/>
  <c r="K6" i="1"/>
  <c r="B6" i="1" s="1"/>
  <c r="L6" i="1"/>
  <c r="C6" i="1" s="1"/>
  <c r="M6" i="1"/>
  <c r="D6" i="1" s="1"/>
</calcChain>
</file>

<file path=xl/sharedStrings.xml><?xml version="1.0" encoding="utf-8"?>
<sst xmlns="http://schemas.openxmlformats.org/spreadsheetml/2006/main" count="26" uniqueCount="21">
  <si>
    <t>IPv4 Address</t>
  </si>
  <si>
    <t>Subnet Mask</t>
  </si>
  <si>
    <t>Device Mask</t>
  </si>
  <si>
    <t>Random IPv4</t>
  </si>
  <si>
    <t>Starting Address</t>
  </si>
  <si>
    <t>Ending Address</t>
  </si>
  <si>
    <t>1st Octet</t>
  </si>
  <si>
    <t>2nd Octet</t>
  </si>
  <si>
    <t>3rd Octet</t>
  </si>
  <si>
    <t>4th Octet</t>
  </si>
  <si>
    <t>Number of IP Addresses in the Subnet</t>
  </si>
  <si>
    <t>Number of IP Subnets</t>
  </si>
  <si>
    <t>/</t>
  </si>
  <si>
    <r>
      <rPr>
        <b/>
        <sz val="12"/>
        <color theme="1"/>
        <rFont val="Calibri"/>
        <family val="2"/>
        <scheme val="minor"/>
      </rPr>
      <t>Objective:</t>
    </r>
    <r>
      <rPr>
        <sz val="12"/>
        <color theme="1"/>
        <rFont val="Calibri"/>
        <family val="2"/>
        <scheme val="minor"/>
      </rPr>
      <t xml:space="preserve"> 
    Learn how to calculate the size of a subnet using CIDR notation, identify network and device bits, and find the beginning and end addresses.
</t>
    </r>
    <r>
      <rPr>
        <b/>
        <sz val="12"/>
        <color theme="1"/>
        <rFont val="Calibri"/>
        <family val="2"/>
        <scheme val="minor"/>
      </rPr>
      <t>Instructions:</t>
    </r>
    <r>
      <rPr>
        <sz val="12"/>
        <color theme="1"/>
        <rFont val="Calibri"/>
        <family val="2"/>
        <scheme val="minor"/>
      </rPr>
      <t xml:space="preserve">
    CIDR Notation:
        CIDR notation is used to represent IP addresses and subnet masks. It looks like this: IP_address/Prefix_Length. For example, 192.168.1.0/24.
    Identify Network and Device Bits:
        To calculate the size of a subnet, first, identify the subnet mask's prefix length (the number after the '/').
        Convert the prefix length to binary (e.g., /24 becomes 24 '1's followed by 8 '0's).
        The leftmost '1's in the binary representation of the subnet mask are the network bits, and the '0's are the device bits.
    Calculate the Number of Subnets:
        To find the number of subnets within a given subnet mask, raise 2 to the power of the number of device bits (2^device bits).
        Example: If you have a /28 subnet mask (4 device bits), you can have 2^4 = 16 subnets.
    Calculate the Number of Hosts per Subnet:
        To find the number of hosts in each subnet, subtract 2 from 2^device bits (to exclude the network address and the broadcast address).
        Example: With a /28 subnet mask, you have 2^4 - 2 = 14 hosts per subnet.
    Find the Beginning and End Addresses:
        To find the beginning address of a subnet, convert the network bits to decimal and append them to the IP address.
        To find the end address, change all device bits to '1' and append them to the IP address.
        Example: For the subnet 192.168.1.0/28, the beginning address is 192.168.1.0, and the end address is 192.168.1.15.
</t>
    </r>
    <r>
      <rPr>
        <b/>
        <sz val="12"/>
        <color theme="1"/>
        <rFont val="Calibri"/>
        <family val="2"/>
        <scheme val="minor"/>
      </rPr>
      <t xml:space="preserve">Practice:
</t>
    </r>
    <r>
      <rPr>
        <sz val="12"/>
        <color theme="1"/>
        <rFont val="Calibri"/>
        <family val="2"/>
        <scheme val="minor"/>
      </rPr>
      <t xml:space="preserve">    Calculate the size of a subnet with a random subnet mask.
    In the worksheet above, the green fields are automatically randomized.  Create your own version and find the starting and ending address of the new IP address and Subnet Mask.</t>
    </r>
  </si>
  <si>
    <t>Subnet Size Calculation Worksheet</t>
  </si>
  <si>
    <r>
      <rPr>
        <b/>
        <sz val="12"/>
        <color theme="1"/>
        <rFont val="Calibri"/>
        <family val="2"/>
        <scheme val="minor"/>
      </rPr>
      <t>Private Networks:</t>
    </r>
    <r>
      <rPr>
        <sz val="12"/>
        <color theme="1"/>
        <rFont val="Calibri"/>
        <family val="2"/>
        <scheme val="minor"/>
      </rPr>
      <t xml:space="preserve">
The Internet Assigned Numbers Authority (IANA) has reserved several private IP address ranges for use within private networks.  
You can use these networks within your private network, but must use NAT or another service to get to the internet if needed.
These networks include:
10.0.0.0 /8
172.16.0.0 /12
192.168.0.0 /16</t>
    </r>
  </si>
  <si>
    <t>Or, the number of Class C (/24) Subnets</t>
  </si>
  <si>
    <t>Or, the number of /28 Subnets</t>
  </si>
  <si>
    <t>where each /24 subnet has 256 addresses</t>
  </si>
  <si>
    <t>where each /28 subnet has 16 addresses</t>
  </si>
  <si>
    <r>
      <rPr>
        <b/>
        <sz val="12"/>
        <color theme="1"/>
        <rFont val="Calibri"/>
        <family val="2"/>
        <scheme val="minor"/>
      </rPr>
      <t>Remember:</t>
    </r>
    <r>
      <rPr>
        <sz val="12"/>
        <color theme="1"/>
        <rFont val="Calibri"/>
        <family val="2"/>
        <scheme val="minor"/>
      </rPr>
      <t xml:space="preserve">
You can mix the number and size of subnets, so if you wanted you could create the following:
10.0.0.0/23, 10.0.2.0/24, 10.0.3.0/25 and 10.0.3.128/25 without any unallocated address space.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</si>
</sst>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6" x14ac:knownFonts="1">
    <font>
      <sz val="12"/>
      <color theme="1"/>
      <name val="Calibri"/>
      <family val="2"/>
      <scheme val="minor"/>
    </font>
    <font>
      <sz val="12"/>
      <color theme="1"/>
      <name val="Calibri"/>
      <family val="2"/>
      <scheme val="minor"/>
    </font>
    <font>
      <sz val="12"/>
      <color rgb="FF006100"/>
      <name val="Calibri"/>
      <family val="2"/>
      <scheme val="minor"/>
    </font>
    <font>
      <sz val="8"/>
      <color theme="1"/>
      <name val="Calibri"/>
      <family val="2"/>
      <scheme val="minor"/>
    </font>
    <font>
      <b/>
      <sz val="12"/>
      <color theme="1"/>
      <name val="Calibri"/>
      <family val="2"/>
      <scheme val="minor"/>
    </font>
    <font>
      <sz val="22"/>
      <color theme="0"/>
      <name val="Calibri"/>
      <family val="2"/>
      <scheme val="minor"/>
    </font>
  </fonts>
  <fills count="4">
    <fill>
      <patternFill patternType="none"/>
    </fill>
    <fill>
      <patternFill patternType="gray125"/>
    </fill>
    <fill>
      <patternFill patternType="solid">
        <fgColor rgb="FFC6EFCE"/>
      </patternFill>
    </fill>
    <fill>
      <patternFill patternType="solid">
        <fgColor theme="4"/>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theme="4"/>
      </left>
      <right style="thick">
        <color theme="4"/>
      </right>
      <top style="thick">
        <color theme="4"/>
      </top>
      <bottom style="thick">
        <color theme="4"/>
      </bottom>
      <diagonal/>
    </border>
    <border>
      <left style="thick">
        <color theme="7"/>
      </left>
      <right style="thick">
        <color theme="7"/>
      </right>
      <top style="thick">
        <color theme="7"/>
      </top>
      <bottom style="thick">
        <color theme="7"/>
      </bottom>
      <diagonal/>
    </border>
  </borders>
  <cellStyleXfs count="3">
    <xf numFmtId="0" fontId="0" fillId="0" borderId="0"/>
    <xf numFmtId="43" fontId="1" fillId="0" borderId="0" applyFont="0" applyFill="0" applyBorder="0" applyAlignment="0" applyProtection="0"/>
    <xf numFmtId="0" fontId="2" fillId="2" borderId="0" applyNumberFormat="0" applyBorder="0" applyAlignment="0" applyProtection="0"/>
  </cellStyleXfs>
  <cellXfs count="36">
    <xf numFmtId="0" fontId="0" fillId="0" borderId="0" xfId="0"/>
    <xf numFmtId="0" fontId="3" fillId="0" borderId="0" xfId="0" applyFont="1" applyAlignment="1">
      <alignment wrapText="1"/>
    </xf>
    <xf numFmtId="0" fontId="3" fillId="0" borderId="0" xfId="0" applyFont="1" applyAlignment="1">
      <alignment horizontal="center" wrapText="1"/>
    </xf>
    <xf numFmtId="0" fontId="0" fillId="0" borderId="0" xfId="0" applyAlignment="1">
      <alignment horizontal="center"/>
    </xf>
    <xf numFmtId="0" fontId="0" fillId="0" borderId="0" xfId="0" applyAlignment="1">
      <alignment horizontal="left" indent="1"/>
    </xf>
    <xf numFmtId="0" fontId="2" fillId="2" borderId="0" xfId="2" applyAlignment="1">
      <alignment horizontal="left" indent="1"/>
    </xf>
    <xf numFmtId="0" fontId="3" fillId="0" borderId="0" xfId="0" applyFont="1" applyAlignment="1">
      <alignment textRotation="255" wrapText="1"/>
    </xf>
    <xf numFmtId="164" fontId="0" fillId="0" borderId="0" xfId="1" applyNumberFormat="1" applyFont="1" applyAlignment="1">
      <alignment horizontal="right"/>
    </xf>
    <xf numFmtId="0" fontId="3" fillId="0" borderId="0" xfId="0" applyFont="1" applyAlignment="1">
      <alignment horizontal="center" wrapText="1"/>
    </xf>
    <xf numFmtId="0" fontId="0" fillId="0" borderId="0" xfId="0" applyAlignment="1">
      <alignment horizontal="left" vertical="top" wrapText="1"/>
    </xf>
    <xf numFmtId="0" fontId="5" fillId="3" borderId="0" xfId="0" applyFont="1" applyFill="1"/>
    <xf numFmtId="0" fontId="0" fillId="0" borderId="0" xfId="0" applyAlignment="1">
      <alignment horizontal="left" vertical="top"/>
    </xf>
    <xf numFmtId="0" fontId="0" fillId="0" borderId="0" xfId="0" applyAlignment="1">
      <alignment vertical="top"/>
    </xf>
    <xf numFmtId="164" fontId="0" fillId="0" borderId="0" xfId="1" applyNumberFormat="1" applyFont="1" applyAlignment="1">
      <alignment horizontal="left"/>
    </xf>
    <xf numFmtId="0" fontId="0" fillId="0" borderId="1" xfId="0" applyBorder="1"/>
    <xf numFmtId="0" fontId="0" fillId="0" borderId="2" xfId="0" applyBorder="1"/>
    <xf numFmtId="164" fontId="0" fillId="0" borderId="2" xfId="1" applyNumberFormat="1" applyFont="1" applyBorder="1" applyAlignment="1">
      <alignment horizontal="center"/>
    </xf>
    <xf numFmtId="164" fontId="0" fillId="0" borderId="2" xfId="1" applyNumberFormat="1" applyFont="1" applyBorder="1" applyAlignment="1">
      <alignment horizontal="right"/>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xf numFmtId="0" fontId="0" fillId="0" borderId="0" xfId="0" applyBorder="1"/>
    <xf numFmtId="164" fontId="0" fillId="0" borderId="0" xfId="1" applyNumberFormat="1" applyFont="1" applyBorder="1" applyAlignment="1">
      <alignment horizontal="center"/>
    </xf>
    <xf numFmtId="164" fontId="0" fillId="0" borderId="0" xfId="1" applyNumberFormat="1" applyFont="1" applyBorder="1" applyAlignment="1">
      <alignment horizontal="center"/>
    </xf>
    <xf numFmtId="0" fontId="0" fillId="0" borderId="0" xfId="0" applyBorder="1" applyAlignment="1">
      <alignment horizontal="left" vertical="top" wrapText="1"/>
    </xf>
    <xf numFmtId="0" fontId="0" fillId="0" borderId="5" xfId="0" applyBorder="1" applyAlignment="1">
      <alignment horizontal="left" vertical="top" wrapText="1"/>
    </xf>
    <xf numFmtId="164" fontId="0" fillId="0" borderId="0" xfId="1" applyNumberFormat="1" applyFont="1" applyBorder="1" applyAlignment="1">
      <alignment horizontal="right"/>
    </xf>
    <xf numFmtId="164" fontId="0" fillId="0" borderId="0" xfId="1" applyNumberFormat="1" applyFont="1" applyBorder="1" applyAlignment="1">
      <alignment horizontal="left"/>
    </xf>
    <xf numFmtId="0" fontId="0" fillId="0" borderId="6" xfId="0" applyBorder="1"/>
    <xf numFmtId="0" fontId="0" fillId="0" borderId="7" xfId="0" applyBorder="1"/>
    <xf numFmtId="164" fontId="0" fillId="0" borderId="7" xfId="1" applyNumberFormat="1" applyFont="1" applyBorder="1" applyAlignment="1">
      <alignment horizontal="right"/>
    </xf>
    <xf numFmtId="164" fontId="0" fillId="0" borderId="7" xfId="1" applyNumberFormat="1" applyFont="1" applyBorder="1" applyAlignment="1">
      <alignment horizontal="left"/>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xf numFmtId="0" fontId="2" fillId="2" borderId="10" xfId="2" applyBorder="1"/>
  </cellXfs>
  <cellStyles count="3">
    <cellStyle name="Comma" xfId="1" builtinId="3"/>
    <cellStyle name="Good" xfId="2" builtinId="2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21935-87C5-CE4C-810C-E5E714145BEE}">
  <dimension ref="A1:AX17"/>
  <sheetViews>
    <sheetView tabSelected="1" zoomScale="144" workbookViewId="0">
      <selection activeCell="T4" sqref="T4"/>
    </sheetView>
  </sheetViews>
  <sheetFormatPr baseColWidth="10" defaultRowHeight="16" x14ac:dyDescent="0.2"/>
  <cols>
    <col min="1" max="1" width="14.6640625" customWidth="1"/>
    <col min="2" max="5" width="6" customWidth="1"/>
    <col min="6" max="6" width="1.33203125" customWidth="1"/>
    <col min="7" max="7" width="5" customWidth="1"/>
    <col min="8" max="8" width="1" customWidth="1"/>
    <col min="9" max="9" width="5" customWidth="1"/>
    <col min="10" max="10" width="1.33203125" customWidth="1"/>
    <col min="11" max="14" width="10.33203125" customWidth="1"/>
    <col min="15" max="15" width="1.5" customWidth="1"/>
    <col min="16" max="23" width="2.5" customWidth="1"/>
    <col min="24" max="24" width="1.33203125" customWidth="1"/>
    <col min="25" max="32" width="2.5" customWidth="1"/>
    <col min="33" max="33" width="1.33203125" customWidth="1"/>
    <col min="34" max="41" width="2.5" customWidth="1"/>
    <col min="42" max="42" width="1.1640625" customWidth="1"/>
    <col min="43" max="50" width="2.5" customWidth="1"/>
  </cols>
  <sheetData>
    <row r="1" spans="1:50" s="10" customFormat="1" ht="29" x14ac:dyDescent="0.35">
      <c r="A1" s="10" t="s">
        <v>14</v>
      </c>
    </row>
    <row r="2" spans="1:50" s="1" customFormat="1" ht="12" customHeight="1" x14ac:dyDescent="0.15">
      <c r="B2" s="2" t="s">
        <v>0</v>
      </c>
      <c r="C2" s="2"/>
      <c r="D2" s="2"/>
      <c r="E2" s="2"/>
      <c r="F2" s="2"/>
      <c r="G2" s="8" t="s">
        <v>1</v>
      </c>
      <c r="H2" s="2"/>
      <c r="I2" s="8" t="s">
        <v>2</v>
      </c>
      <c r="J2" s="2"/>
      <c r="K2" s="8" t="s">
        <v>6</v>
      </c>
      <c r="L2" s="8" t="s">
        <v>7</v>
      </c>
      <c r="M2" s="8" t="s">
        <v>8</v>
      </c>
      <c r="N2" s="8" t="s">
        <v>9</v>
      </c>
      <c r="P2" s="8" t="s">
        <v>6</v>
      </c>
      <c r="Q2" s="8"/>
      <c r="R2" s="8"/>
      <c r="S2" s="8"/>
      <c r="T2" s="8"/>
      <c r="U2" s="8"/>
      <c r="V2" s="8"/>
      <c r="W2" s="8"/>
      <c r="Y2" s="8" t="s">
        <v>7</v>
      </c>
      <c r="Z2" s="8"/>
      <c r="AA2" s="8"/>
      <c r="AB2" s="8"/>
      <c r="AC2" s="8"/>
      <c r="AD2" s="8"/>
      <c r="AE2" s="8"/>
      <c r="AF2" s="8"/>
      <c r="AH2" s="8" t="s">
        <v>8</v>
      </c>
      <c r="AI2" s="8"/>
      <c r="AJ2" s="8"/>
      <c r="AK2" s="8"/>
      <c r="AL2" s="8"/>
      <c r="AM2" s="8"/>
      <c r="AN2" s="8"/>
      <c r="AO2" s="8"/>
      <c r="AQ2" s="8" t="s">
        <v>9</v>
      </c>
      <c r="AR2" s="8"/>
      <c r="AS2" s="8"/>
      <c r="AT2" s="8"/>
      <c r="AU2" s="8"/>
      <c r="AV2" s="8"/>
      <c r="AW2" s="8"/>
      <c r="AX2" s="8"/>
    </row>
    <row r="3" spans="1:50" s="1" customFormat="1" ht="35" x14ac:dyDescent="0.2">
      <c r="B3" s="2"/>
      <c r="C3" s="2"/>
      <c r="D3" s="2"/>
      <c r="E3" s="2"/>
      <c r="F3" s="2"/>
      <c r="G3" s="8"/>
      <c r="H3" s="2"/>
      <c r="I3" s="8"/>
      <c r="J3" s="2"/>
      <c r="K3" s="8"/>
      <c r="L3" s="8"/>
      <c r="M3" s="8"/>
      <c r="N3" s="8"/>
      <c r="P3" s="6">
        <v>128</v>
      </c>
      <c r="Q3" s="6">
        <v>64</v>
      </c>
      <c r="R3" s="6">
        <v>32</v>
      </c>
      <c r="S3" s="6">
        <v>16</v>
      </c>
      <c r="T3" s="6">
        <v>8</v>
      </c>
      <c r="U3" s="6">
        <v>4</v>
      </c>
      <c r="V3" s="6">
        <v>2</v>
      </c>
      <c r="W3" s="6">
        <v>1</v>
      </c>
      <c r="X3"/>
      <c r="Y3" s="6">
        <v>128</v>
      </c>
      <c r="Z3" s="6">
        <v>64</v>
      </c>
      <c r="AA3" s="6">
        <v>32</v>
      </c>
      <c r="AB3" s="6">
        <v>16</v>
      </c>
      <c r="AC3" s="6">
        <v>8</v>
      </c>
      <c r="AD3" s="6">
        <v>4</v>
      </c>
      <c r="AE3" s="6">
        <v>2</v>
      </c>
      <c r="AF3" s="6">
        <v>1</v>
      </c>
      <c r="AG3"/>
      <c r="AH3" s="6">
        <v>128</v>
      </c>
      <c r="AI3" s="6">
        <v>64</v>
      </c>
      <c r="AJ3" s="6">
        <v>32</v>
      </c>
      <c r="AK3" s="6">
        <v>16</v>
      </c>
      <c r="AL3" s="6">
        <v>8</v>
      </c>
      <c r="AM3" s="6">
        <v>4</v>
      </c>
      <c r="AN3" s="6">
        <v>2</v>
      </c>
      <c r="AO3" s="6">
        <v>1</v>
      </c>
      <c r="AP3"/>
      <c r="AQ3" s="6">
        <v>128</v>
      </c>
      <c r="AR3" s="6">
        <v>64</v>
      </c>
      <c r="AS3" s="6">
        <v>32</v>
      </c>
      <c r="AT3" s="6">
        <v>16</v>
      </c>
      <c r="AU3" s="6">
        <v>8</v>
      </c>
      <c r="AV3" s="6">
        <v>4</v>
      </c>
      <c r="AW3" s="6">
        <v>2</v>
      </c>
      <c r="AX3" s="6">
        <v>1</v>
      </c>
    </row>
    <row r="4" spans="1:50" ht="17" thickBot="1" x14ac:dyDescent="0.25">
      <c r="A4" t="s">
        <v>3</v>
      </c>
      <c r="B4" s="5">
        <f ca="1">RANDBETWEEN(1,255)</f>
        <v>142</v>
      </c>
      <c r="C4" s="5">
        <f t="shared" ref="C4:E4" ca="1" si="0">RANDBETWEEN(0,255)</f>
        <v>149</v>
      </c>
      <c r="D4" s="5">
        <f t="shared" ca="1" si="0"/>
        <v>195</v>
      </c>
      <c r="E4" s="5">
        <f t="shared" ca="1" si="0"/>
        <v>151</v>
      </c>
      <c r="J4" s="4"/>
      <c r="K4" s="4" t="str">
        <f ca="1">DEC2BIN(B4,8)</f>
        <v>10001110</v>
      </c>
      <c r="L4" s="4" t="str">
        <f ca="1">DEC2BIN(C4,8)</f>
        <v>10010101</v>
      </c>
      <c r="M4" s="4" t="str">
        <f ca="1">DEC2BIN(D4,8)</f>
        <v>11000011</v>
      </c>
      <c r="N4" s="4" t="str">
        <f ca="1">DEC2BIN(E4,8)</f>
        <v>10010111</v>
      </c>
      <c r="P4" s="3" t="str">
        <f ca="1">MID($K4,1,1)</f>
        <v>1</v>
      </c>
      <c r="Q4" s="3" t="str">
        <f ca="1">MID($K4,2,1)</f>
        <v>0</v>
      </c>
      <c r="R4" s="3" t="str">
        <f ca="1">MID($K4,3,1)</f>
        <v>0</v>
      </c>
      <c r="S4" s="3" t="str">
        <f ca="1">MID($K4,4,1)</f>
        <v>0</v>
      </c>
      <c r="T4" s="3" t="str">
        <f ca="1">MID($K4,5,1)</f>
        <v>1</v>
      </c>
      <c r="U4" s="3" t="str">
        <f ca="1">MID($K4,6,1)</f>
        <v>1</v>
      </c>
      <c r="V4" s="3" t="str">
        <f ca="1">MID($K4,7,1)</f>
        <v>1</v>
      </c>
      <c r="W4" s="3" t="str">
        <f ca="1">MID($K4,8,1)</f>
        <v>0</v>
      </c>
      <c r="X4" s="3"/>
      <c r="Y4" s="3" t="str">
        <f ca="1">MID($L4,1,1)</f>
        <v>1</v>
      </c>
      <c r="Z4" s="3" t="str">
        <f ca="1">MID($L4,2,1)</f>
        <v>0</v>
      </c>
      <c r="AA4" s="3" t="str">
        <f ca="1">MID($L4,3,1)</f>
        <v>0</v>
      </c>
      <c r="AB4" s="3" t="str">
        <f ca="1">MID($L4,4,1)</f>
        <v>1</v>
      </c>
      <c r="AC4" s="3" t="str">
        <f ca="1">MID($L4,5,1)</f>
        <v>0</v>
      </c>
      <c r="AD4" s="3" t="str">
        <f ca="1">MID($L4,6,1)</f>
        <v>1</v>
      </c>
      <c r="AE4" s="3" t="str">
        <f ca="1">MID($L4,7,1)</f>
        <v>0</v>
      </c>
      <c r="AF4" s="3" t="str">
        <f ca="1">MID($L4,8,1)</f>
        <v>1</v>
      </c>
      <c r="AG4" s="3"/>
      <c r="AH4" s="3" t="str">
        <f ca="1">MID($M4,1,1)</f>
        <v>1</v>
      </c>
      <c r="AI4" s="3" t="str">
        <f ca="1">MID($M4,2,1)</f>
        <v>1</v>
      </c>
      <c r="AJ4" s="3" t="str">
        <f ca="1">MID($M4,3,1)</f>
        <v>0</v>
      </c>
      <c r="AK4" s="3" t="str">
        <f ca="1">MID($M4,4,1)</f>
        <v>0</v>
      </c>
      <c r="AL4" s="3" t="str">
        <f ca="1">MID($M4,5,1)</f>
        <v>0</v>
      </c>
      <c r="AM4" s="3" t="str">
        <f ca="1">MID($M4,6,1)</f>
        <v>0</v>
      </c>
      <c r="AN4" s="3" t="str">
        <f ca="1">MID($M4,7,1)</f>
        <v>1</v>
      </c>
      <c r="AO4" s="3" t="str">
        <f ca="1">MID($M4,8,1)</f>
        <v>1</v>
      </c>
      <c r="AP4" s="3"/>
      <c r="AQ4" s="3" t="str">
        <f ca="1">MID($N4,1,1)</f>
        <v>1</v>
      </c>
      <c r="AR4" s="3" t="str">
        <f ca="1">MID($N4,2,1)</f>
        <v>0</v>
      </c>
      <c r="AS4" s="3" t="str">
        <f ca="1">MID($N4,3,1)</f>
        <v>0</v>
      </c>
      <c r="AT4" s="3" t="str">
        <f ca="1">MID($N4,4,1)</f>
        <v>1</v>
      </c>
      <c r="AU4" s="3" t="str">
        <f ca="1">MID($N4,5,1)</f>
        <v>0</v>
      </c>
      <c r="AV4" s="3" t="str">
        <f ca="1">MID($N4,6,1)</f>
        <v>1</v>
      </c>
      <c r="AW4" s="3" t="str">
        <f ca="1">MID($N4,7,1)</f>
        <v>1</v>
      </c>
      <c r="AX4" s="3" t="str">
        <f ca="1">MID($N4,8,1)</f>
        <v>1</v>
      </c>
    </row>
    <row r="5" spans="1:50" ht="18" thickTop="1" thickBot="1" x14ac:dyDescent="0.25">
      <c r="A5" t="s">
        <v>1</v>
      </c>
      <c r="B5" s="4">
        <f ca="1">BIN2DEC(K5)</f>
        <v>255</v>
      </c>
      <c r="C5" s="4">
        <f ca="1">BIN2DEC(L5)</f>
        <v>255</v>
      </c>
      <c r="D5" s="4">
        <f ca="1">BIN2DEC(M5)</f>
        <v>252</v>
      </c>
      <c r="E5" s="4">
        <f ca="1">BIN2DEC(N5)</f>
        <v>0</v>
      </c>
      <c r="F5" t="s">
        <v>12</v>
      </c>
      <c r="G5" s="35">
        <f ca="1">RANDBETWEEN(1,22)</f>
        <v>22</v>
      </c>
      <c r="I5" s="34">
        <f ca="1">32-G5</f>
        <v>10</v>
      </c>
      <c r="J5" s="4"/>
      <c r="K5" s="4" t="str">
        <f ca="1">P5&amp;Q5&amp;R5&amp;S5&amp;T5&amp;U5&amp;V5&amp;W5</f>
        <v>11111111</v>
      </c>
      <c r="L5" s="4" t="str">
        <f ca="1">Y5&amp;Z5&amp;AA5&amp;AB5&amp;AC5&amp;AD5&amp;AE5&amp;AF5</f>
        <v>11111111</v>
      </c>
      <c r="M5" s="4" t="str">
        <f ca="1">AH5&amp;AI5&amp;AJ5&amp;AK5&amp;AL5&amp;AM5&amp;AN5&amp;AO5</f>
        <v>11111100</v>
      </c>
      <c r="N5" s="4" t="str">
        <f ca="1">AQ5&amp;AR5&amp;AS5&amp;AT5&amp;AU5&amp;AV5&amp;AW5&amp;AX5</f>
        <v>00000000</v>
      </c>
      <c r="P5" s="3">
        <f ca="1">IF($G5&gt;=1,1,0)</f>
        <v>1</v>
      </c>
      <c r="Q5" s="3">
        <f ca="1">IF($G5&gt;=2,1,0)</f>
        <v>1</v>
      </c>
      <c r="R5" s="3">
        <f ca="1">IF($G5&gt;=3,1,0)</f>
        <v>1</v>
      </c>
      <c r="S5" s="3">
        <f ca="1">IF($G5&gt;=4,1,0)</f>
        <v>1</v>
      </c>
      <c r="T5" s="3">
        <f ca="1">IF($G5&gt;=5,1,0)</f>
        <v>1</v>
      </c>
      <c r="U5" s="3">
        <f ca="1">IF($G5&gt;=6,1,0)</f>
        <v>1</v>
      </c>
      <c r="V5" s="3">
        <f ca="1">IF($G5&gt;=7,1,0)</f>
        <v>1</v>
      </c>
      <c r="W5" s="3">
        <f ca="1">IF($G5&gt;=8,1,0)</f>
        <v>1</v>
      </c>
      <c r="X5" s="3"/>
      <c r="Y5" s="3">
        <f ca="1">IF($G5&gt;=9,1,0)</f>
        <v>1</v>
      </c>
      <c r="Z5" s="3">
        <f ca="1">IF($G5&gt;=10,1,0)</f>
        <v>1</v>
      </c>
      <c r="AA5" s="3">
        <f ca="1">IF($G5&gt;=11,1,0)</f>
        <v>1</v>
      </c>
      <c r="AB5" s="3">
        <f ca="1">IF($G5&gt;=12,1,0)</f>
        <v>1</v>
      </c>
      <c r="AC5" s="3">
        <f ca="1">IF($G5&gt;=13,1,0)</f>
        <v>1</v>
      </c>
      <c r="AD5" s="3">
        <f ca="1">IF($G5&gt;=14,1,0)</f>
        <v>1</v>
      </c>
      <c r="AE5" s="3">
        <f ca="1">IF($G5&gt;=15,1,0)</f>
        <v>1</v>
      </c>
      <c r="AF5" s="3">
        <f ca="1">IF($G5&gt;=16,1,0)</f>
        <v>1</v>
      </c>
      <c r="AG5" s="3"/>
      <c r="AH5" s="3">
        <f ca="1">IF($G5&gt;=17,1,0)</f>
        <v>1</v>
      </c>
      <c r="AI5" s="3">
        <f ca="1">IF($G5&gt;=18,1,0)</f>
        <v>1</v>
      </c>
      <c r="AJ5" s="3">
        <f ca="1">IF($G5&gt;=19,1,0)</f>
        <v>1</v>
      </c>
      <c r="AK5" s="3">
        <f ca="1">IF($G5&gt;=20,1,0)</f>
        <v>1</v>
      </c>
      <c r="AL5" s="3">
        <f ca="1">IF($G5&gt;=21,1,0)</f>
        <v>1</v>
      </c>
      <c r="AM5" s="3">
        <f ca="1">IF($G5&gt;=22,1,0)</f>
        <v>1</v>
      </c>
      <c r="AN5" s="3">
        <f ca="1">IF($G5&gt;=23,1,0)</f>
        <v>0</v>
      </c>
      <c r="AO5" s="3">
        <f ca="1">IF($G5&gt;=24,1,0)</f>
        <v>0</v>
      </c>
      <c r="AP5" s="3"/>
      <c r="AQ5" s="3">
        <f ca="1">IF($G5&gt;=25,1,0)</f>
        <v>0</v>
      </c>
      <c r="AR5" s="3">
        <f ca="1">IF($G5&gt;=26,1,0)</f>
        <v>0</v>
      </c>
      <c r="AS5" s="3">
        <f ca="1">IF($G5&gt;=27,1,0)</f>
        <v>0</v>
      </c>
      <c r="AT5" s="3">
        <f ca="1">IF($G5&gt;=28,1,0)</f>
        <v>0</v>
      </c>
      <c r="AU5" s="3">
        <f ca="1">IF($G5&gt;=29,1,0)</f>
        <v>0</v>
      </c>
      <c r="AV5" s="3">
        <f ca="1">IF($G5&gt;=30,1,0)</f>
        <v>0</v>
      </c>
      <c r="AW5" s="3">
        <f ca="1">IF($G5&gt;=31,1,0)</f>
        <v>0</v>
      </c>
      <c r="AX5" s="3">
        <f ca="1">IF($G5&gt;=32,1,0)</f>
        <v>0</v>
      </c>
    </row>
    <row r="6" spans="1:50" ht="17" thickTop="1" x14ac:dyDescent="0.2">
      <c r="A6" t="s">
        <v>4</v>
      </c>
      <c r="B6" s="4">
        <f t="shared" ref="B6:B7" ca="1" si="1">BIN2DEC(K6)</f>
        <v>142</v>
      </c>
      <c r="C6" s="4">
        <f t="shared" ref="C6:C7" ca="1" si="2">BIN2DEC(L6)</f>
        <v>149</v>
      </c>
      <c r="D6" s="4">
        <f t="shared" ref="D6:D7" ca="1" si="3">BIN2DEC(M6)</f>
        <v>192</v>
      </c>
      <c r="E6" s="4">
        <f t="shared" ref="E6:E7" ca="1" si="4">BIN2DEC(N6)</f>
        <v>0</v>
      </c>
      <c r="J6" s="4"/>
      <c r="K6" s="4" t="str">
        <f ca="1">P6&amp;Q6&amp;R6&amp;S6&amp;T6&amp;U6&amp;V6&amp;W6</f>
        <v>10001110</v>
      </c>
      <c r="L6" s="4" t="str">
        <f ca="1">Y6&amp;Z6&amp;AA6&amp;AB6&amp;AC6&amp;AD6&amp;AE6&amp;AF6</f>
        <v>10010101</v>
      </c>
      <c r="M6" s="4" t="str">
        <f ca="1">AH6&amp;AI6&amp;AJ6&amp;AK6&amp;AL6&amp;AM6&amp;AN6&amp;AO6</f>
        <v>11000000</v>
      </c>
      <c r="N6" s="4" t="str">
        <f ca="1">AQ6&amp;AR6&amp;AS6&amp;AT6&amp;AU6&amp;AV6&amp;AW6&amp;AX6</f>
        <v>00000000</v>
      </c>
      <c r="P6" s="3" t="str">
        <f ca="1">IF(P5=1,P4,0)</f>
        <v>1</v>
      </c>
      <c r="Q6" s="3" t="str">
        <f t="shared" ref="Q6:AX6" ca="1" si="5">IF(Q5=1,Q4,0)</f>
        <v>0</v>
      </c>
      <c r="R6" s="3" t="str">
        <f t="shared" ca="1" si="5"/>
        <v>0</v>
      </c>
      <c r="S6" s="3" t="str">
        <f t="shared" ca="1" si="5"/>
        <v>0</v>
      </c>
      <c r="T6" s="3" t="str">
        <f t="shared" ca="1" si="5"/>
        <v>1</v>
      </c>
      <c r="U6" s="3" t="str">
        <f t="shared" ca="1" si="5"/>
        <v>1</v>
      </c>
      <c r="V6" s="3" t="str">
        <f t="shared" ca="1" si="5"/>
        <v>1</v>
      </c>
      <c r="W6" s="3" t="str">
        <f t="shared" ca="1" si="5"/>
        <v>0</v>
      </c>
      <c r="X6" s="3"/>
      <c r="Y6" s="3" t="str">
        <f t="shared" ca="1" si="5"/>
        <v>1</v>
      </c>
      <c r="Z6" s="3" t="str">
        <f t="shared" ca="1" si="5"/>
        <v>0</v>
      </c>
      <c r="AA6" s="3" t="str">
        <f t="shared" ca="1" si="5"/>
        <v>0</v>
      </c>
      <c r="AB6" s="3" t="str">
        <f t="shared" ca="1" si="5"/>
        <v>1</v>
      </c>
      <c r="AC6" s="3" t="str">
        <f t="shared" ca="1" si="5"/>
        <v>0</v>
      </c>
      <c r="AD6" s="3" t="str">
        <f t="shared" ca="1" si="5"/>
        <v>1</v>
      </c>
      <c r="AE6" s="3" t="str">
        <f t="shared" ca="1" si="5"/>
        <v>0</v>
      </c>
      <c r="AF6" s="3" t="str">
        <f t="shared" ca="1" si="5"/>
        <v>1</v>
      </c>
      <c r="AG6" s="3"/>
      <c r="AH6" s="3" t="str">
        <f t="shared" ca="1" si="5"/>
        <v>1</v>
      </c>
      <c r="AI6" s="3" t="str">
        <f t="shared" ca="1" si="5"/>
        <v>1</v>
      </c>
      <c r="AJ6" s="3" t="str">
        <f t="shared" ca="1" si="5"/>
        <v>0</v>
      </c>
      <c r="AK6" s="3" t="str">
        <f t="shared" ca="1" si="5"/>
        <v>0</v>
      </c>
      <c r="AL6" s="3" t="str">
        <f t="shared" ca="1" si="5"/>
        <v>0</v>
      </c>
      <c r="AM6" s="3" t="str">
        <f t="shared" ca="1" si="5"/>
        <v>0</v>
      </c>
      <c r="AN6" s="3">
        <f t="shared" ca="1" si="5"/>
        <v>0</v>
      </c>
      <c r="AO6" s="3">
        <f t="shared" ca="1" si="5"/>
        <v>0</v>
      </c>
      <c r="AP6" s="3"/>
      <c r="AQ6" s="3">
        <f t="shared" ca="1" si="5"/>
        <v>0</v>
      </c>
      <c r="AR6" s="3">
        <f t="shared" ca="1" si="5"/>
        <v>0</v>
      </c>
      <c r="AS6" s="3">
        <f t="shared" ca="1" si="5"/>
        <v>0</v>
      </c>
      <c r="AT6" s="3">
        <f t="shared" ca="1" si="5"/>
        <v>0</v>
      </c>
      <c r="AU6" s="3">
        <f t="shared" ca="1" si="5"/>
        <v>0</v>
      </c>
      <c r="AV6" s="3">
        <f t="shared" ca="1" si="5"/>
        <v>0</v>
      </c>
      <c r="AW6" s="3">
        <f t="shared" ca="1" si="5"/>
        <v>0</v>
      </c>
      <c r="AX6" s="3">
        <f t="shared" ca="1" si="5"/>
        <v>0</v>
      </c>
    </row>
    <row r="7" spans="1:50" x14ac:dyDescent="0.2">
      <c r="A7" t="s">
        <v>5</v>
      </c>
      <c r="B7" s="4">
        <f t="shared" ca="1" si="1"/>
        <v>142</v>
      </c>
      <c r="C7" s="4">
        <f t="shared" ca="1" si="2"/>
        <v>149</v>
      </c>
      <c r="D7" s="4">
        <f t="shared" ca="1" si="3"/>
        <v>195</v>
      </c>
      <c r="E7" s="4">
        <f t="shared" ca="1" si="4"/>
        <v>255</v>
      </c>
      <c r="J7" s="4"/>
      <c r="K7" s="4" t="str">
        <f ca="1">P7&amp;Q7&amp;R7&amp;S7&amp;T7&amp;U7&amp;V7&amp;W7</f>
        <v>10001110</v>
      </c>
      <c r="L7" s="4" t="str">
        <f ca="1">Y7&amp;Z7&amp;AA7&amp;AB7&amp;AC7&amp;AD7&amp;AE7&amp;AF7</f>
        <v>10010101</v>
      </c>
      <c r="M7" s="4" t="str">
        <f ca="1">AH7&amp;AI7&amp;AJ7&amp;AK7&amp;AL7&amp;AM7&amp;AN7&amp;AO7</f>
        <v>11000011</v>
      </c>
      <c r="N7" s="4" t="str">
        <f ca="1">AQ7&amp;AR7&amp;AS7&amp;AT7&amp;AU7&amp;AV7&amp;AW7&amp;AX7</f>
        <v>11111111</v>
      </c>
      <c r="P7" s="3" t="str">
        <f ca="1">IF(P5=1,P4,1)</f>
        <v>1</v>
      </c>
      <c r="Q7" s="3" t="str">
        <f t="shared" ref="Q7:AX7" ca="1" si="6">IF(Q5=1,Q4,1)</f>
        <v>0</v>
      </c>
      <c r="R7" s="3" t="str">
        <f t="shared" ca="1" si="6"/>
        <v>0</v>
      </c>
      <c r="S7" s="3" t="str">
        <f t="shared" ca="1" si="6"/>
        <v>0</v>
      </c>
      <c r="T7" s="3" t="str">
        <f t="shared" ca="1" si="6"/>
        <v>1</v>
      </c>
      <c r="U7" s="3" t="str">
        <f t="shared" ca="1" si="6"/>
        <v>1</v>
      </c>
      <c r="V7" s="3" t="str">
        <f t="shared" ca="1" si="6"/>
        <v>1</v>
      </c>
      <c r="W7" s="3" t="str">
        <f t="shared" ca="1" si="6"/>
        <v>0</v>
      </c>
      <c r="X7" s="3"/>
      <c r="Y7" s="3" t="str">
        <f t="shared" ca="1" si="6"/>
        <v>1</v>
      </c>
      <c r="Z7" s="3" t="str">
        <f t="shared" ca="1" si="6"/>
        <v>0</v>
      </c>
      <c r="AA7" s="3" t="str">
        <f t="shared" ca="1" si="6"/>
        <v>0</v>
      </c>
      <c r="AB7" s="3" t="str">
        <f t="shared" ca="1" si="6"/>
        <v>1</v>
      </c>
      <c r="AC7" s="3" t="str">
        <f t="shared" ca="1" si="6"/>
        <v>0</v>
      </c>
      <c r="AD7" s="3" t="str">
        <f t="shared" ca="1" si="6"/>
        <v>1</v>
      </c>
      <c r="AE7" s="3" t="str">
        <f t="shared" ca="1" si="6"/>
        <v>0</v>
      </c>
      <c r="AF7" s="3" t="str">
        <f t="shared" ca="1" si="6"/>
        <v>1</v>
      </c>
      <c r="AG7" s="3"/>
      <c r="AH7" s="3" t="str">
        <f t="shared" ca="1" si="6"/>
        <v>1</v>
      </c>
      <c r="AI7" s="3" t="str">
        <f t="shared" ca="1" si="6"/>
        <v>1</v>
      </c>
      <c r="AJ7" s="3" t="str">
        <f t="shared" ca="1" si="6"/>
        <v>0</v>
      </c>
      <c r="AK7" s="3" t="str">
        <f t="shared" ca="1" si="6"/>
        <v>0</v>
      </c>
      <c r="AL7" s="3" t="str">
        <f t="shared" ca="1" si="6"/>
        <v>0</v>
      </c>
      <c r="AM7" s="3" t="str">
        <f t="shared" ca="1" si="6"/>
        <v>0</v>
      </c>
      <c r="AN7" s="3">
        <f t="shared" ca="1" si="6"/>
        <v>1</v>
      </c>
      <c r="AO7" s="3">
        <f t="shared" ca="1" si="6"/>
        <v>1</v>
      </c>
      <c r="AP7" s="3"/>
      <c r="AQ7" s="3">
        <f t="shared" ca="1" si="6"/>
        <v>1</v>
      </c>
      <c r="AR7" s="3">
        <f t="shared" ca="1" si="6"/>
        <v>1</v>
      </c>
      <c r="AS7" s="3">
        <f t="shared" ca="1" si="6"/>
        <v>1</v>
      </c>
      <c r="AT7" s="3">
        <f t="shared" ca="1" si="6"/>
        <v>1</v>
      </c>
      <c r="AU7" s="3">
        <f t="shared" ca="1" si="6"/>
        <v>1</v>
      </c>
      <c r="AV7" s="3">
        <f t="shared" ca="1" si="6"/>
        <v>1</v>
      </c>
      <c r="AW7" s="3">
        <f t="shared" ca="1" si="6"/>
        <v>1</v>
      </c>
      <c r="AX7" s="3">
        <f t="shared" ca="1" si="6"/>
        <v>1</v>
      </c>
    </row>
    <row r="9" spans="1:50" x14ac:dyDescent="0.2">
      <c r="A9" s="14" t="s">
        <v>11</v>
      </c>
      <c r="B9" s="15"/>
      <c r="C9" s="15"/>
      <c r="D9" s="15"/>
      <c r="E9" s="16">
        <f ca="1">POWER(2,G5)</f>
        <v>4194304</v>
      </c>
      <c r="F9" s="16"/>
      <c r="G9" s="16"/>
      <c r="H9" s="16"/>
      <c r="I9" s="16"/>
      <c r="J9" s="17"/>
      <c r="K9" s="17"/>
      <c r="L9" s="15"/>
      <c r="M9" s="15"/>
      <c r="N9" s="15"/>
      <c r="O9" s="15"/>
      <c r="P9" s="18" t="s">
        <v>20</v>
      </c>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9"/>
    </row>
    <row r="10" spans="1:50" x14ac:dyDescent="0.2">
      <c r="A10" s="20" t="s">
        <v>10</v>
      </c>
      <c r="B10" s="21"/>
      <c r="C10" s="21"/>
      <c r="D10" s="21"/>
      <c r="E10" s="22">
        <f ca="1">POWER(2,I5)</f>
        <v>1024</v>
      </c>
      <c r="F10" s="22"/>
      <c r="G10" s="22"/>
      <c r="H10" s="22"/>
      <c r="I10" s="22"/>
      <c r="J10" s="23"/>
      <c r="K10" s="23"/>
      <c r="L10" s="21"/>
      <c r="M10" s="21"/>
      <c r="N10" s="21"/>
      <c r="O10" s="21"/>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5"/>
    </row>
    <row r="11" spans="1:50" x14ac:dyDescent="0.2">
      <c r="A11" s="20" t="s">
        <v>16</v>
      </c>
      <c r="B11" s="21"/>
      <c r="C11" s="21"/>
      <c r="D11" s="21"/>
      <c r="E11" s="26">
        <f ca="1">IF(E9&gt;255,E9/256,"Less than 1")</f>
        <v>16384</v>
      </c>
      <c r="F11" s="26"/>
      <c r="G11" s="26"/>
      <c r="H11" s="26"/>
      <c r="I11" s="26"/>
      <c r="J11" s="23"/>
      <c r="K11" s="27" t="s">
        <v>18</v>
      </c>
      <c r="L11" s="27"/>
      <c r="M11" s="27"/>
      <c r="N11" s="27"/>
      <c r="O11" s="21"/>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5"/>
    </row>
    <row r="12" spans="1:50" x14ac:dyDescent="0.2">
      <c r="A12" s="28" t="s">
        <v>17</v>
      </c>
      <c r="B12" s="29"/>
      <c r="C12" s="29"/>
      <c r="D12" s="29"/>
      <c r="E12" s="30">
        <f ca="1">IF(E9&gt;255,E9/16,"Less than 1")</f>
        <v>262144</v>
      </c>
      <c r="F12" s="30"/>
      <c r="G12" s="30"/>
      <c r="H12" s="30"/>
      <c r="I12" s="30"/>
      <c r="J12" s="29"/>
      <c r="K12" s="31" t="s">
        <v>19</v>
      </c>
      <c r="L12" s="31"/>
      <c r="M12" s="31"/>
      <c r="N12" s="31"/>
      <c r="O12" s="29"/>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3"/>
    </row>
    <row r="13" spans="1:50" x14ac:dyDescent="0.2">
      <c r="E13" s="7"/>
      <c r="F13" s="7"/>
      <c r="G13" s="7"/>
      <c r="H13" s="7"/>
      <c r="I13" s="7"/>
      <c r="K13" s="13"/>
      <c r="L13" s="13"/>
      <c r="M13" s="13"/>
      <c r="N13" s="13"/>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row>
    <row r="14" spans="1:50" ht="250" customHeight="1" x14ac:dyDescent="0.2">
      <c r="A14" s="9" t="s">
        <v>13</v>
      </c>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row>
    <row r="15" spans="1:50" ht="135" customHeight="1" x14ac:dyDescent="0.2">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row>
    <row r="17" spans="1:50" ht="115" customHeight="1" x14ac:dyDescent="0.2">
      <c r="A17" s="9" t="s">
        <v>15</v>
      </c>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row>
  </sheetData>
  <mergeCells count="19">
    <mergeCell ref="A14:AX15"/>
    <mergeCell ref="A17:AX17"/>
    <mergeCell ref="E11:I11"/>
    <mergeCell ref="K11:N11"/>
    <mergeCell ref="K12:N12"/>
    <mergeCell ref="E12:I12"/>
    <mergeCell ref="P9:AX12"/>
    <mergeCell ref="P2:W2"/>
    <mergeCell ref="Y2:AF2"/>
    <mergeCell ref="AH2:AO2"/>
    <mergeCell ref="AQ2:AX2"/>
    <mergeCell ref="I2:I3"/>
    <mergeCell ref="N2:N3"/>
    <mergeCell ref="M2:M3"/>
    <mergeCell ref="L2:L3"/>
    <mergeCell ref="K2:K3"/>
    <mergeCell ref="E9:I9"/>
    <mergeCell ref="E10:I10"/>
    <mergeCell ref="G2:G3"/>
  </mergeCells>
  <conditionalFormatting sqref="P5:AX5">
    <cfRule type="colorScale" priority="1">
      <colorScale>
        <cfvo type="min"/>
        <cfvo type="max"/>
        <color theme="8"/>
        <color theme="7" tint="0.59999389629810485"/>
      </colorScale>
    </cfRule>
  </conditionalFormatting>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Weber</dc:creator>
  <cp:lastModifiedBy>Bill Weber</cp:lastModifiedBy>
  <dcterms:created xsi:type="dcterms:W3CDTF">2023-12-12T22:16:49Z</dcterms:created>
  <dcterms:modified xsi:type="dcterms:W3CDTF">2023-12-13T16:24:52Z</dcterms:modified>
</cp:coreProperties>
</file>