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cyberfoundryio-my.sharepoint.com/personal/bill_cyberfoundry_io/Documents/Documents/Cyber Foundry/Projects/ISP Assessment/"/>
    </mc:Choice>
  </mc:AlternateContent>
  <xr:revisionPtr revIDLastSave="796" documentId="8_{04AFB79D-D0B1-4664-AB5D-BB16A5CC44D9}" xr6:coauthVersionLast="47" xr6:coauthVersionMax="47" xr10:uidLastSave="{0977D0FB-5E93-4D69-8F0D-23F948A4C235}"/>
  <bookViews>
    <workbookView xWindow="26880" yWindow="-21070" windowWidth="30600" windowHeight="20810" xr2:uid="{7EE7408B-9800-4659-8DDE-FA0C6BCABCFD}"/>
  </bookViews>
  <sheets>
    <sheet name="Cover" sheetId="1" r:id="rId1"/>
    <sheet name="Instructions" sheetId="2" r:id="rId2"/>
    <sheet name="Report" sheetId="9" r:id="rId3"/>
    <sheet name="Calc" sheetId="11" state="hidden" r:id="rId4"/>
    <sheet name="Recognize" sheetId="3" r:id="rId5"/>
    <sheet name="Define" sheetId="4" r:id="rId6"/>
    <sheet name="Measure" sheetId="5" r:id="rId7"/>
    <sheet name="Analyze" sheetId="6" r:id="rId8"/>
    <sheet name="Improve" sheetId="7" r:id="rId9"/>
    <sheet name="Control" sheetId="8" r:id="rId10"/>
    <sheet name="Sustain" sheetId="10"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6" i="10" l="1"/>
  <c r="C85" i="10"/>
  <c r="C62" i="8"/>
  <c r="C61" i="8"/>
  <c r="C63" i="8" s="1"/>
  <c r="B12" i="11" s="1"/>
  <c r="C64" i="7"/>
  <c r="C63" i="7"/>
  <c r="C65" i="7" s="1"/>
  <c r="B11" i="11" s="1"/>
  <c r="C74" i="6"/>
  <c r="C73" i="6"/>
  <c r="C83" i="5"/>
  <c r="C82" i="5"/>
  <c r="C81" i="4"/>
  <c r="C80" i="4"/>
  <c r="C82" i="4" s="1"/>
  <c r="B8" i="11" s="1"/>
  <c r="C78" i="3"/>
  <c r="C77" i="3"/>
  <c r="C75" i="6" l="1"/>
  <c r="B10" i="11" s="1"/>
  <c r="C87" i="10"/>
  <c r="B13" i="11" s="1"/>
  <c r="C84" i="5"/>
  <c r="B9" i="11" s="1"/>
  <c r="C79" i="3"/>
  <c r="B7" i="11" s="1"/>
</calcChain>
</file>

<file path=xl/sharedStrings.xml><?xml version="1.0" encoding="utf-8"?>
<sst xmlns="http://schemas.openxmlformats.org/spreadsheetml/2006/main" count="947" uniqueCount="852">
  <si>
    <t>Information Security Plan</t>
  </si>
  <si>
    <t>[client name]</t>
  </si>
  <si>
    <t>[date]</t>
  </si>
  <si>
    <t>Self-Assessment Worksheet v1.0</t>
  </si>
  <si>
    <t>Information Security Plan Self-Assessment Worksheet v1.0</t>
  </si>
  <si>
    <t>Instructions</t>
  </si>
  <si>
    <t>Report</t>
  </si>
  <si>
    <t>Recognize</t>
  </si>
  <si>
    <t>Define</t>
  </si>
  <si>
    <t>Criterion #1: Recognize</t>
  </si>
  <si>
    <t>Criterion #2: Define</t>
  </si>
  <si>
    <t>Criterion #3: Measure</t>
  </si>
  <si>
    <t>Criterion #4: Analyze</t>
  </si>
  <si>
    <t>Criterion #5: Improve</t>
  </si>
  <si>
    <t>Criterion #6: Control</t>
  </si>
  <si>
    <t>Criterion #7: Sustain</t>
  </si>
  <si>
    <r>
      <rPr>
        <b/>
        <sz val="11"/>
        <color theme="1"/>
        <rFont val="Calibri"/>
        <family val="2"/>
        <scheme val="minor"/>
      </rPr>
      <t>Intent:</t>
    </r>
    <r>
      <rPr>
        <sz val="11"/>
        <color theme="1"/>
        <rFont val="Calibri"/>
        <family val="2"/>
        <scheme val="minor"/>
      </rPr>
      <t xml:space="preserve"> Be aware of the need for change.  Recognize that there is an unfavorable variation, problem or symptom.</t>
    </r>
  </si>
  <si>
    <r>
      <rPr>
        <b/>
        <sz val="11"/>
        <color theme="1"/>
        <rFont val="Calibri"/>
        <family val="2"/>
        <scheme val="minor"/>
      </rPr>
      <t>Scale:</t>
    </r>
    <r>
      <rPr>
        <sz val="11"/>
        <color theme="1"/>
        <rFont val="Calibri"/>
        <family val="2"/>
        <scheme val="minor"/>
      </rPr>
      <t xml:space="preserve"> In my belief, the answer to this question is clearly defined:</t>
    </r>
  </si>
  <si>
    <t>Strongly Agree</t>
  </si>
  <si>
    <t>Agree</t>
  </si>
  <si>
    <t>Neutral</t>
  </si>
  <si>
    <t>Disagree</t>
  </si>
  <si>
    <t>Strongly Disagree</t>
  </si>
  <si>
    <t>#</t>
  </si>
  <si>
    <t>Score</t>
  </si>
  <si>
    <t>Question</t>
  </si>
  <si>
    <t>Notes</t>
  </si>
  <si>
    <t>What problems are you facing and how do you consider an ISP will circumvent those obstacles?</t>
  </si>
  <si>
    <t>Why is an ISP needed?</t>
  </si>
  <si>
    <t>What does success of an ISP mean to the stakeholders?</t>
  </si>
  <si>
    <t>Does an ISP create potential expectations in other areas that need to be recognized and considered?</t>
  </si>
  <si>
    <t>What are the stakehoder objectives to be achieved with an ISP?</t>
  </si>
  <si>
    <t>Do you have/need 24-hour access to key personnel?</t>
  </si>
  <si>
    <t>Is the need for organizational change recognized?</t>
  </si>
  <si>
    <t>Consider your own Cybersecurity ISP project, what types of organizational problems do you think might be causing or affecting your problem, based on the work done so far?</t>
  </si>
  <si>
    <t>What are the expected benefits of an ISP to the stakeholders?</t>
  </si>
  <si>
    <t>Can management personnel recognize the benefit of an ISP?</t>
  </si>
  <si>
    <t>How do you recognize an objection?</t>
  </si>
  <si>
    <t>Who should resolve ISP issues?</t>
  </si>
  <si>
    <t>What information is to be protected?</t>
  </si>
  <si>
    <t>Will your organization be notified in the event of a Cybersecurity incident or financial insolvency of a third party you do business with?</t>
  </si>
  <si>
    <t>Will your ISP deliverables need to be tested and, if so, by whom?</t>
  </si>
  <si>
    <t>What is the problem or issue that an ISP will solve?</t>
  </si>
  <si>
    <t>How are the ISP objectives aligned to the group's overall stakeholder strategy?</t>
  </si>
  <si>
    <t>What Cybersecurity capabilities do you need?</t>
  </si>
  <si>
    <t>What are the clients issues and concerns?</t>
  </si>
  <si>
    <t>Have you identified your ISP key performance indicators?</t>
  </si>
  <si>
    <t>What are the timeframes required to resolve each of the issues/problems addressed by the ISP?</t>
  </si>
  <si>
    <t>What situation(s) led to this ISP Self-Assessment?</t>
  </si>
  <si>
    <t>Which issues are too important to ignore?</t>
  </si>
  <si>
    <t>How does it fit into your organizational needs and tasks?</t>
  </si>
  <si>
    <t>Have additional preventative and mitigating controls been identified?</t>
  </si>
  <si>
    <t>What is the ISP problem definition?  What do you need to resolve?</t>
  </si>
  <si>
    <t>Where do you need to exercise leadership?</t>
  </si>
  <si>
    <t>What controls does your company have in place to prevent hacking of systems?</t>
  </si>
  <si>
    <t>What controls does your third party vendors have in place to prevent hacking of systems?</t>
  </si>
  <si>
    <t>How will you coordinate response to a CyberSecurity incident?</t>
  </si>
  <si>
    <t>What resources or support might you need?</t>
  </si>
  <si>
    <t>Will new equipment / products be required to facilitate the ISP, for example is new software needed?</t>
  </si>
  <si>
    <t>What prevents you from making the changes you know will make you a more effective company in implementing the ISP?</t>
  </si>
  <si>
    <t>Are there regulatory / compliance issues?</t>
  </si>
  <si>
    <t>How much are sponsors, customers, partners, stakeholders involved in the ISP?  In other words, what are the risks, if ISP does not deliver successfully?</t>
  </si>
  <si>
    <t>As a sponsor, customer or management, how important is it to meet goals, objectives?</t>
  </si>
  <si>
    <t>What training and capacity building actions are needed to implement proposed reforms?</t>
  </si>
  <si>
    <t>What is the problem and / or vulnerability?</t>
  </si>
  <si>
    <t>Which information does the ISP business case need to include?</t>
  </si>
  <si>
    <t>What are the ISP resources needed?</t>
  </si>
  <si>
    <t>What would happen if the ISP wasn't done?</t>
  </si>
  <si>
    <t>Why the need?</t>
  </si>
  <si>
    <t>What else needs to be measured?</t>
  </si>
  <si>
    <t>How is the board kept informed of Cybersecurity issues?</t>
  </si>
  <si>
    <t>Who needs to know about ISP policies and procedures?</t>
  </si>
  <si>
    <t>How are you going to measure success?</t>
  </si>
  <si>
    <t>Do you know what you need to know about ISP Policies and Procedures?</t>
  </si>
  <si>
    <t>Would you recognize a threat from the inside?</t>
  </si>
  <si>
    <t>Does the problem have an ethical dimension?</t>
  </si>
  <si>
    <t>Are you testing your systems before there is a problem?</t>
  </si>
  <si>
    <t>What organizational needs and legislative requirements should be considered for your industry?</t>
  </si>
  <si>
    <t>To what extent does each concerned management team recognize Cybersecurity as an effective investment?</t>
  </si>
  <si>
    <t>Are information security controls compatible with all legal and legislative needs?</t>
  </si>
  <si>
    <t>Total Points</t>
  </si>
  <si>
    <t>Questions Answered</t>
  </si>
  <si>
    <t>1.1</t>
  </si>
  <si>
    <t>1.2</t>
  </si>
  <si>
    <t>1.3</t>
  </si>
  <si>
    <t>1.4</t>
  </si>
  <si>
    <t>1.5</t>
  </si>
  <si>
    <t>1.6</t>
  </si>
  <si>
    <t>1.7</t>
  </si>
  <si>
    <t>1.8</t>
  </si>
  <si>
    <t>1.9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</si>
  <si>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</si>
  <si>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</si>
  <si>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</si>
  <si>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</si>
  <si>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</si>
  <si>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</si>
  <si>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</si>
  <si>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</si>
  <si>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</si>
  <si>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</si>
  <si>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</si>
  <si>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</si>
  <si>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</si>
  <si>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</si>
  <si>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</si>
  <si>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</si>
  <si>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</si>
  <si>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</si>
  <si>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</si>
  <si>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</si>
  <si>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</si>
  <si>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</si>
  <si>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</si>
  <si>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</si>
  <si>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</si>
  <si>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</si>
  <si>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</si>
  <si>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</si>
  <si>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</si>
  <si>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</si>
  <si>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</si>
  <si>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</si>
  <si>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</si>
  <si>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</si>
  <si>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</si>
  <si>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</si>
  <si>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</si>
  <si>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</si>
  <si>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</si>
  <si>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</si>
  <si>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</si>
  <si>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</si>
  <si>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</si>
  <si>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</si>
  <si>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r>
      <rPr>
        <b/>
        <sz val="11"/>
        <color theme="1"/>
        <rFont val="Calibri"/>
        <family val="2"/>
        <scheme val="minor"/>
      </rPr>
      <t>Intent:</t>
    </r>
    <r>
      <rPr>
        <sz val="11"/>
        <color theme="1"/>
        <rFont val="Calibri"/>
        <family val="2"/>
        <scheme val="minor"/>
      </rPr>
      <t xml:space="preserve"> Formulate the stakeholder problem. Define the problem, needs and objectives.</t>
    </r>
  </si>
  <si>
    <t>What are the core elements of the ISP business case?</t>
  </si>
  <si>
    <t>Is the ISP scope managable?</t>
  </si>
  <si>
    <t>Are stakeholder processes mapped?</t>
  </si>
  <si>
    <t>What is the worst case scenario?</t>
  </si>
  <si>
    <t>Can the use of a metrics program assist your organization with federal requirements or FISMA?</t>
  </si>
  <si>
    <t>Do you have a ISP success story or case study ready to tell and share?</t>
  </si>
  <si>
    <t>What constraints exist that might impact the team?</t>
  </si>
  <si>
    <t>How do you gather requirements?</t>
  </si>
  <si>
    <t>Does the leadership team have regular meetings to review the ISP?</t>
  </si>
  <si>
    <t>Has anyone else (internal or external to the group) attempted to solve this problem or a similar one before?  If so, what knowledge can be leveraged from these previous efforts?</t>
  </si>
  <si>
    <t>What scope do you want your strategy to cover?</t>
  </si>
  <si>
    <t>Are requirements covered by ISP policy?</t>
  </si>
  <si>
    <t>What are the service providers requirements for early termination and extension?</t>
  </si>
  <si>
    <t>Is there a critical path to deliver ISP results?</t>
  </si>
  <si>
    <t>Do you know and have you documented the scope of sensitive information?</t>
  </si>
  <si>
    <t>What are business and legal requirements for information security for your organization?</t>
  </si>
  <si>
    <t>What are the requirements for audit information?</t>
  </si>
  <si>
    <t>Are customers identified and high impact areas defined?</t>
  </si>
  <si>
    <t>Is an Information Security Plan required?</t>
  </si>
  <si>
    <t>What is the system availability requirement?</t>
  </si>
  <si>
    <t>Is the ISP currently on schedule according to the plan?</t>
  </si>
  <si>
    <t>Does the problem and goal statement meet the SMART criteria? (specific, measurable, attainable, relevant, and time-bound)</t>
  </si>
  <si>
    <t>Is the team equipped with available and reliable resources?</t>
  </si>
  <si>
    <t>Have the customer needs been translated into specific, measurable requirements? How?</t>
  </si>
  <si>
    <t>Has the direction changed at all during the course of the ISP project?  If so, when did it change and why?</t>
  </si>
  <si>
    <t>Has a ISP requirement not been met?</t>
  </si>
  <si>
    <t>Is it clearly defined in and to your organization what you do?</t>
  </si>
  <si>
    <t>What are the compelling stakeholder reasons for embarking on an ISP project?</t>
  </si>
  <si>
    <t>What critical content must be communicated - who, what, when, where, and how?</t>
  </si>
  <si>
    <t>What would be the goal or target of a ISP improvement team?</t>
  </si>
  <si>
    <t>How do you catch ISP definition inconsistencies?</t>
  </si>
  <si>
    <t>Are security roles and responsibilities clearly defined and communicated?</t>
  </si>
  <si>
    <t>How will the ISP project team and company measure complete success of the ISP?</t>
  </si>
  <si>
    <t>What key stakeholder process output measure(s) does the ISP leverage and how?</t>
  </si>
  <si>
    <t>Is the current 'as-is' process being followed?  If not, what are the discrepancies?</t>
  </si>
  <si>
    <t>What are the control requirements for an ISP?</t>
  </si>
  <si>
    <t>Is full participation by members in regularly held team meetings guaranteed?</t>
  </si>
  <si>
    <t>What baselines are required to be defined and managed?</t>
  </si>
  <si>
    <t>Are the ISP requirements complete?</t>
  </si>
  <si>
    <t>Have security reviews included requirements for support, plug in components, or middleware?</t>
  </si>
  <si>
    <t>Have a high-level 'as-is' process map been completed, verified, and validated?</t>
  </si>
  <si>
    <t>Is the ISP team sponsored by a champion or stakeholder leader?</t>
  </si>
  <si>
    <t>What is the required level of assurance that the selected controls are effective as implemented?</t>
  </si>
  <si>
    <t>How was the 'as-is' process map developed, reviewed and validated?</t>
  </si>
  <si>
    <t>What are security requirements and expectations?</t>
  </si>
  <si>
    <t>How can the value of the ISP be defined?</t>
  </si>
  <si>
    <t>Is the ISP linked to key stakeholder goals and objectives?</t>
  </si>
  <si>
    <t>Has an ISP team charter been developed and communicated?</t>
  </si>
  <si>
    <t>What knowledge or experience is required?</t>
  </si>
  <si>
    <t>What is the definition of success?</t>
  </si>
  <si>
    <t>What is out of scope?</t>
  </si>
  <si>
    <t>What are the requirements for information availability and integrity?</t>
  </si>
  <si>
    <t>Is there a defined program and procedure for audits?</t>
  </si>
  <si>
    <t>What are the Roles and Responsibilities for each team member and its leadership?  Where is this documented?</t>
  </si>
  <si>
    <t>How do you build the right business case?</t>
  </si>
  <si>
    <t>When is/was the ISP policies and procedures made effective?</t>
  </si>
  <si>
    <t>Are approval levels defined for contracts and supplements to contracts?</t>
  </si>
  <si>
    <t>What are the rough order estimates on cost savings / opportunities that ISP policies and procedures bring?</t>
  </si>
  <si>
    <t>Is the team adequately staffed with the desired cross-functionality?  If not, what additional resources are availabile to the team?</t>
  </si>
  <si>
    <t>Do you have organizational privacy requirements?</t>
  </si>
  <si>
    <t>Is the information security product consistent with physical security and other policy requirements?</t>
  </si>
  <si>
    <t>What are the information security requirements of your organization?</t>
  </si>
  <si>
    <t>Are all requirements met?</t>
  </si>
  <si>
    <t>Has a timeline been defined to react to notification of potential vulnerabilities?</t>
  </si>
  <si>
    <r>
      <rPr>
        <b/>
        <sz val="11"/>
        <color theme="1"/>
        <rFont val="Calibri"/>
        <family val="2"/>
        <scheme val="minor"/>
      </rPr>
      <t>Intent:</t>
    </r>
    <r>
      <rPr>
        <sz val="11"/>
        <color theme="1"/>
        <rFont val="Calibri"/>
        <family val="2"/>
        <scheme val="minor"/>
      </rPr>
      <t xml:space="preserve"> Gather the correct data.  Measure the current performance and evolution of the situation.</t>
    </r>
  </si>
  <si>
    <t>2.1</t>
  </si>
  <si>
    <t>2.2</t>
  </si>
  <si>
    <t>2.3</t>
  </si>
  <si>
    <t>2.4</t>
  </si>
  <si>
    <t>2.5</t>
  </si>
  <si>
    <t>2.6</t>
  </si>
  <si>
    <t>2.7</t>
  </si>
  <si>
    <t>2.8</t>
  </si>
  <si>
    <t>2.9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</si>
  <si>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</si>
  <si>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</si>
  <si>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</si>
  <si>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</si>
  <si>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</si>
  <si>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</si>
  <si>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</si>
  <si>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</si>
  <si>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</si>
  <si>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</si>
  <si>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</si>
  <si>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</si>
  <si>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</si>
  <si>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</si>
  <si>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</si>
  <si>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</si>
  <si>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</si>
  <si>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</si>
  <si>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</si>
  <si>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</si>
  <si>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</si>
  <si>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</si>
  <si>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</si>
  <si>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</si>
  <si>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</si>
  <si>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</si>
  <si>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</si>
  <si>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</si>
  <si>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</si>
  <si>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</si>
  <si>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</si>
  <si>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</si>
  <si>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</si>
  <si>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</si>
  <si>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</si>
  <si>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</si>
  <si>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</si>
  <si>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</si>
  <si>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</si>
  <si>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</si>
  <si>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</si>
  <si>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</si>
  <si>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</si>
  <si>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</si>
  <si>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</si>
  <si>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</si>
  <si>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</si>
  <si>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</si>
  <si>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</si>
  <si>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</si>
  <si>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</si>
  <si>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</si>
  <si>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</si>
  <si>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</si>
  <si>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</si>
  <si>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How do you verify the ISP requirements quality?</t>
  </si>
  <si>
    <t>How do you quantify and qualify impacts?</t>
  </si>
  <si>
    <t>What causes innovation to fail or succeed in your organization?</t>
  </si>
  <si>
    <t>How do you aggregate measures across priorities?</t>
  </si>
  <si>
    <t>What is the root cause(s) of the problem?</t>
  </si>
  <si>
    <t>Why do the measurements / indicators matter?</t>
  </si>
  <si>
    <t>What impact will a disaster have on your organization?</t>
  </si>
  <si>
    <t>How will you measure success?</t>
  </si>
  <si>
    <t>Is the scope of the ISP program cost effective?</t>
  </si>
  <si>
    <t>Is the ISP capable of isolating fundamental causes of problems?</t>
  </si>
  <si>
    <t>How do you verify the ISP completeness and accuracy?</t>
  </si>
  <si>
    <t>Is a solid data collection plan established that includes measurement systems analysis?</t>
  </si>
  <si>
    <t>What are your primary costs, revenues, assets?</t>
  </si>
  <si>
    <t>Did you tackle the cause or the symptom?</t>
  </si>
  <si>
    <t>Is data collected on key measures that were identified?</t>
  </si>
  <si>
    <t>Can you manage your ISP without complex (expensive) analysis?</t>
  </si>
  <si>
    <t>What is the total cost related to deploying your ISP, including any consulting or professional services?</t>
  </si>
  <si>
    <t>Are there any easy-to-implement alternatives to your ISP?  Sometimes other solutions are available that do not require the cost implications of a full-blown project?</t>
  </si>
  <si>
    <t>What are the strategic priorities for this year?</t>
  </si>
  <si>
    <t>How is performance measured?</t>
  </si>
  <si>
    <t>Why a ISP focus?</t>
  </si>
  <si>
    <t>Will ISP Policies and Procedures have an impact on current business continuity, disaster recovery processes and / or infrastructure?</t>
  </si>
  <si>
    <t>What are the costs?</t>
  </si>
  <si>
    <t>Does management have the right priorities among projects?</t>
  </si>
  <si>
    <t>How do your measurements capture actionable ISP information for use in exceeding your customers expectations and securing your customers engagement?</t>
  </si>
  <si>
    <t>How do you verify performance?</t>
  </si>
  <si>
    <t>How sensitive must the ISP strategy be to cost?</t>
  </si>
  <si>
    <t>What details are required of the ISP cost structure?</t>
  </si>
  <si>
    <t>Have design-to-cost goals been established?</t>
  </si>
  <si>
    <t>How can the effectiveness of an awareness and training program be measured?</t>
  </si>
  <si>
    <t>How can you reduce costs?</t>
  </si>
  <si>
    <t>What are you verifying?</t>
  </si>
  <si>
    <t>When a disaster occurs, who gets priority?</t>
  </si>
  <si>
    <t>How do you verify if ISP Policies and Procedures are built right?</t>
  </si>
  <si>
    <t>What causes extra work or rework?</t>
  </si>
  <si>
    <t>Have you found any 'ground fruit' or 'low-hanging fruit' for immediate remedies to the gap in performance?</t>
  </si>
  <si>
    <t>How are ISP costs allocated?</t>
  </si>
  <si>
    <t>Who is involved in verifying compliance?</t>
  </si>
  <si>
    <t>How do you know that any ISP analysis is complete and comprehensive?</t>
  </si>
  <si>
    <t>Is there an opportunity to verify requirements?</t>
  </si>
  <si>
    <t>Are actual costs in line with budgeted costs?</t>
  </si>
  <si>
    <t>What are the operational costs after ISP deployment?</t>
  </si>
  <si>
    <t>What are your customers expectations and measures?</t>
  </si>
  <si>
    <t>What key measures identified indicate the performance of the stakeholder process?</t>
  </si>
  <si>
    <t>Is there an understanding of the impact interruptions will have on your organization?</t>
  </si>
  <si>
    <t>How will success or failure be measured?</t>
  </si>
  <si>
    <t>What is the ISP business impact?</t>
  </si>
  <si>
    <t>What tests verify requirements?</t>
  </si>
  <si>
    <t>Which costs should be taken into account?</t>
  </si>
  <si>
    <t>Is there a performance baseline?</t>
  </si>
  <si>
    <t>How large is the gap between current performance and the customer-specified (goal) performance?</t>
  </si>
  <si>
    <t>Are high impact defects defined and identified in the stakeholder process?</t>
  </si>
  <si>
    <t>What are the agreed upon definitions of the high impact areas, defect(s), and opportunities that will figure into the process capability metrics?</t>
  </si>
  <si>
    <t>What can be done to verify compliance?</t>
  </si>
  <si>
    <t>Is the cost worth the ISP effort?</t>
  </si>
  <si>
    <t>What is your cost benefit analysis?</t>
  </si>
  <si>
    <t>Has your organization impact assessment been performed?</t>
  </si>
  <si>
    <t>Does your ISP project fit your priorities?</t>
  </si>
  <si>
    <t>Are information security vulnerablities categorized and prioritized?</t>
  </si>
  <si>
    <t>What are your key ISP performance measures, including key short and longer-term financial measures?</t>
  </si>
  <si>
    <t>What does verifying compliance entail?</t>
  </si>
  <si>
    <t>What do information security metrics measure?</t>
  </si>
  <si>
    <t>Can new safeguards replace existing safeguards for lower costs or increased effectiveness / efficiency?</t>
  </si>
  <si>
    <t>How much would the service cost at a higher service level?</t>
  </si>
  <si>
    <t>How will you measure your ISP effectiveness?</t>
  </si>
  <si>
    <t>How do you identify and analyze stakeholders and their interests?</t>
  </si>
  <si>
    <r>
      <rPr>
        <b/>
        <sz val="11"/>
        <color theme="1"/>
        <rFont val="Calibri"/>
        <family val="2"/>
        <scheme val="minor"/>
      </rPr>
      <t>Intent:</t>
    </r>
    <r>
      <rPr>
        <sz val="11"/>
        <color theme="1"/>
        <rFont val="Calibri"/>
        <family val="2"/>
        <scheme val="minor"/>
      </rPr>
      <t xml:space="preserve"> Analyze causes, assumptions and hypotheses.</t>
    </r>
  </si>
  <si>
    <t>3.1</t>
  </si>
  <si>
    <t>3.2</t>
  </si>
  <si>
    <t>3.3</t>
  </si>
  <si>
    <t>3.4</t>
  </si>
  <si>
    <t>3.5</t>
  </si>
  <si>
    <t>3.6</t>
  </si>
  <si>
    <t>3.7</t>
  </si>
  <si>
    <t>3.8</t>
  </si>
  <si>
    <t>3.9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</si>
  <si>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</si>
  <si>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</si>
  <si>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</si>
  <si>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</si>
  <si>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</si>
  <si>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</si>
  <si>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</si>
  <si>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</si>
  <si>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</si>
  <si>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</si>
  <si>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</si>
  <si>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</si>
  <si>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</si>
  <si>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</si>
  <si>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</si>
  <si>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</si>
  <si>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</si>
  <si>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</si>
  <si>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</si>
  <si>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</si>
  <si>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</si>
  <si>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</si>
  <si>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</si>
  <si>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</si>
  <si>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</si>
  <si>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</si>
  <si>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</si>
  <si>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</si>
  <si>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</si>
  <si>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</si>
  <si>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</si>
  <si>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</si>
  <si>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</si>
  <si>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</si>
  <si>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</si>
  <si>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</si>
  <si>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</si>
  <si>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</si>
  <si>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</si>
  <si>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</si>
  <si>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</si>
  <si>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</si>
  <si>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</si>
  <si>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</si>
  <si>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</si>
  <si>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</si>
  <si>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</si>
  <si>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</si>
  <si>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</si>
  <si>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</si>
  <si>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</si>
  <si>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</si>
  <si>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</si>
  <si>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</si>
  <si>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</si>
  <si>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</si>
  <si>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</si>
  <si>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What systems / processes must you excel at?</t>
  </si>
  <si>
    <t>Were there any improvement opportunities identified from the process analysis?</t>
  </si>
  <si>
    <t>Are gaps between current performance and the goal performance identified?</t>
  </si>
  <si>
    <t>Where specifically is information processed and stored?</t>
  </si>
  <si>
    <t>Has all sensitive data been classified?</t>
  </si>
  <si>
    <t>What should be taken into account when developing a configuration management process?</t>
  </si>
  <si>
    <t>Wat processes are subject to authorized change control?</t>
  </si>
  <si>
    <t>Have any additional benefits been identified that will result from closing all or most of the gaps identified by the ISP?</t>
  </si>
  <si>
    <t>What are your organizations top cybersecurity and data privacy concerns?</t>
  </si>
  <si>
    <t>What is the disciplinary process for security violations?</t>
  </si>
  <si>
    <t>Are you missing ISP Policy and Procedure opportunities?</t>
  </si>
  <si>
    <t>Did any value-added or 'lean thinking' take place to identify some of the gaps shown on the 'as-is' process map?</t>
  </si>
  <si>
    <t>Are ISP Policies and Procedures changes recognized early enough to be approved through the regular process?</t>
  </si>
  <si>
    <t>Is root cause analysis and quantifying the gap / opportunity analysis in place after responding to a vulnerability or loss?</t>
  </si>
  <si>
    <t>Have employees been trained to implement your ISP?</t>
  </si>
  <si>
    <t>Has data input to applications been validated?</t>
  </si>
  <si>
    <t>Is there a process for implementing changes to information systems?</t>
  </si>
  <si>
    <t>What are your ISP processes?</t>
  </si>
  <si>
    <t>Is the performance gap determined?</t>
  </si>
  <si>
    <t>Are cybersecurity processes documented and operational?</t>
  </si>
  <si>
    <t>Who qualifies to gain access to data?</t>
  </si>
  <si>
    <t>Have the problem and goal statements of the ISP been updated to reflect the additional knowledge gained from the analysis phase?</t>
  </si>
  <si>
    <t>What process improvements will be needed?</t>
  </si>
  <si>
    <t>What processes must be documented and who is responsible?</t>
  </si>
  <si>
    <t>What is the process and policy for organizational security incident reporting?</t>
  </si>
  <si>
    <t>Where should backup data be stored?</t>
  </si>
  <si>
    <t>What are your current levels and trends in key Cybersecurity ISP measures or indicators of product and process performance that are important to and directly serve customers?</t>
  </si>
  <si>
    <t>What is the change request process for systems?</t>
  </si>
  <si>
    <t>What kind of data do you have in your business?</t>
  </si>
  <si>
    <t>Think about some of the processes you undertake within your organization, which do you own?</t>
  </si>
  <si>
    <t>Do you have insight into the quality and security measurements of your third party vendors and their processes?</t>
  </si>
  <si>
    <t>What is the secure logon and logoff process for access?</t>
  </si>
  <si>
    <t>Does your organization have a written data security policy?</t>
  </si>
  <si>
    <t>What controls do you have in place to protect data?</t>
  </si>
  <si>
    <t>How often is the risk assessment process conducted?</t>
  </si>
  <si>
    <t>Has the sensitivity of the data your organization is trying to protect been determined?</t>
  </si>
  <si>
    <t>What are the steps in the risk assessment process?</t>
  </si>
  <si>
    <t>Do your contracts / agreements contain data security obligations?</t>
  </si>
  <si>
    <t>What are the best opportunities for value improvement?</t>
  </si>
  <si>
    <t>What are the steps in the configuration management process?</t>
  </si>
  <si>
    <t>What is your organizations system for selecting qualified vendors?</t>
  </si>
  <si>
    <t>Have outsourcing / external hosting separation expectations and processes been documented?</t>
  </si>
  <si>
    <t>What is the process for storage, handling, and access to all types of information types?</t>
  </si>
  <si>
    <t>What is the process for transporting and storing media?</t>
  </si>
  <si>
    <t>Is there a general description of the information / data being made available, exchange, or passed?</t>
  </si>
  <si>
    <t>What is the process for reusing / disposing of media?</t>
  </si>
  <si>
    <t>What is the process for testing and evaluating software?</t>
  </si>
  <si>
    <t>Has all sensitive data been assigned a data owner?</t>
  </si>
  <si>
    <t>Are there appropriate logical and physical access controls on sensitive data?</t>
  </si>
  <si>
    <t>Who should be involved during the security product selection process?</t>
  </si>
  <si>
    <t>How many processes does risk management encompass?</t>
  </si>
  <si>
    <t>What is the principal goal of a risk management process?</t>
  </si>
  <si>
    <t>Which applications are storing / processing / transmitting sensitive information?</t>
  </si>
  <si>
    <t>What are the processes for audit reporting and management?</t>
  </si>
  <si>
    <t>What internal processes need improvement?</t>
  </si>
  <si>
    <t>Is the ISP process severly broken such that a re-design is necessary?</t>
  </si>
  <si>
    <t>What are the policies and processes for remote access?</t>
  </si>
  <si>
    <t>4.1</t>
  </si>
  <si>
    <t>4.2</t>
  </si>
  <si>
    <t>4.3</t>
  </si>
  <si>
    <t>4.4</t>
  </si>
  <si>
    <t>4.5</t>
  </si>
  <si>
    <t>4.6</t>
  </si>
  <si>
    <t>4.7</t>
  </si>
  <si>
    <t>4.8</t>
  </si>
  <si>
    <t>4.9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</si>
  <si>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</si>
  <si>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</si>
  <si>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</si>
  <si>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</si>
  <si>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</si>
  <si>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</si>
  <si>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</si>
  <si>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</si>
  <si>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</si>
  <si>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</si>
  <si>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</si>
  <si>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</si>
  <si>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</si>
  <si>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</si>
  <si>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</si>
  <si>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</si>
  <si>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</si>
  <si>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</si>
  <si>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</si>
  <si>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</si>
  <si>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</si>
  <si>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</si>
  <si>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</si>
  <si>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</si>
  <si>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</si>
  <si>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</si>
  <si>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</si>
  <si>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</si>
  <si>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</si>
  <si>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</si>
  <si>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</si>
  <si>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</si>
  <si>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</si>
  <si>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</si>
  <si>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</si>
  <si>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</si>
  <si>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</si>
  <si>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</si>
  <si>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</si>
  <si>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</si>
  <si>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</si>
  <si>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</si>
  <si>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</si>
  <si>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</si>
  <si>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</si>
  <si>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</si>
  <si>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</si>
  <si>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</si>
  <si>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r>
      <rPr>
        <b/>
        <sz val="11"/>
        <color theme="1"/>
        <rFont val="Calibri"/>
        <family val="2"/>
        <scheme val="minor"/>
      </rPr>
      <t>Intent:</t>
    </r>
    <r>
      <rPr>
        <sz val="11"/>
        <color theme="1"/>
        <rFont val="Calibri"/>
        <family val="2"/>
        <scheme val="minor"/>
      </rPr>
      <t xml:space="preserve"> Develop a practical solution.  Innovate, establish and test the solution and to measure the results.</t>
    </r>
  </si>
  <si>
    <t>Are the key business and technology risks being managed?</t>
  </si>
  <si>
    <t>To what extent does management recognize ISP as a tool to increase the results?</t>
  </si>
  <si>
    <t>What are the ISP security risks?</t>
  </si>
  <si>
    <t>Who carries the risk for any fraudulent transactions?</t>
  </si>
  <si>
    <t>When was the last time top management got involved in security related decisions?</t>
  </si>
  <si>
    <t>How will you know that a change is an improvement?</t>
  </si>
  <si>
    <t>Does the goal represent a desired result that can be measured?</t>
  </si>
  <si>
    <t>Are changes properly documented, justified and authorized by management?</t>
  </si>
  <si>
    <t>What is the ISP risk?</t>
  </si>
  <si>
    <t>How do the ISP results compare with the performance of competitors and other organizations with similar offerings?</t>
  </si>
  <si>
    <t>Have policies been developed for the procurement and use of evaluated products as appropriate?</t>
  </si>
  <si>
    <t>Who are the ISP decision-makers?</t>
  </si>
  <si>
    <t>Are procedures documented for managing risks?</t>
  </si>
  <si>
    <t>How scalable is your ISP solution?</t>
  </si>
  <si>
    <t>What were the underlying assumptions on the cost-benefit analysis?</t>
  </si>
  <si>
    <t>How are security objectives and an appropriate IT security strategy developed?</t>
  </si>
  <si>
    <t>Is risk periodically assessed?</t>
  </si>
  <si>
    <t>What options do system and organizational managers have to reduce the risk present on the system?</t>
  </si>
  <si>
    <t>Who manages supplier risk management in your organization?</t>
  </si>
  <si>
    <t>What issues / factors affect IT security service decisions?</t>
  </si>
  <si>
    <t>In the past few months, what is the smallest change you have made that has had the biggest positive result?  What was it about that small change that produced the large return?</t>
  </si>
  <si>
    <t>Does the board understand your organizations dependence on information?</t>
  </si>
  <si>
    <t>How can an achieved level of security be maintained and improved?</t>
  </si>
  <si>
    <t>How do you improve productivity?</t>
  </si>
  <si>
    <t>How can you improve ISP Policies and Procedures?</t>
  </si>
  <si>
    <t>What do you want to improve?</t>
  </si>
  <si>
    <t>How do risk criteria fit the culture and practices?</t>
  </si>
  <si>
    <t>Who are risks reported to, accepted by?</t>
  </si>
  <si>
    <t>What risks do you need to manage?</t>
  </si>
  <si>
    <t>Is the role of the CISO appointed and documented in your organization?</t>
  </si>
  <si>
    <t>Is there a high likelihood that any recommendations will achieve their intended results?</t>
  </si>
  <si>
    <t>Are results of reviews recorded, maintained and reported?</t>
  </si>
  <si>
    <t>Has your organizations exposure to technical vulnerabilities been evaluated?</t>
  </si>
  <si>
    <t>Are the risks fully understood, reasonable and manageable?</t>
  </si>
  <si>
    <t>How can you better manage risk?</t>
  </si>
  <si>
    <t>What needs improvement? Why?</t>
  </si>
  <si>
    <t>What are other organizations doing to respond to cybersecurity risks?</t>
  </si>
  <si>
    <t>How risky is your organization?</t>
  </si>
  <si>
    <t>How is continuous improvement applied to risk management?</t>
  </si>
  <si>
    <t>Does the service provider understand your organizations mission?</t>
  </si>
  <si>
    <t>Is the ISP Policies and Procedures solution sustainable?</t>
  </si>
  <si>
    <t>Are events managed to resolution?</t>
  </si>
  <si>
    <t>What steps is your organization taking to respond to cybersecurity risks?</t>
  </si>
  <si>
    <t>Does your organization update the risk assessment on a scheduled basis?</t>
  </si>
  <si>
    <t>What actually has to improve and by how much?</t>
  </si>
  <si>
    <t>What are your organizations critical assets and associated risks to be secured?</t>
  </si>
  <si>
    <t>How does your organization choose an IT security solution?</t>
  </si>
  <si>
    <r>
      <rPr>
        <b/>
        <sz val="11"/>
        <color theme="1"/>
        <rFont val="Calibri"/>
        <family val="2"/>
        <scheme val="minor"/>
      </rPr>
      <t>Intent:</t>
    </r>
    <r>
      <rPr>
        <sz val="11"/>
        <color theme="1"/>
        <rFont val="Calibri"/>
        <family val="2"/>
        <scheme val="minor"/>
      </rPr>
      <t xml:space="preserve"> Implement the practical solution.  Maintain the performance and correct possible complications.</t>
    </r>
  </si>
  <si>
    <t>Are new process steps, standards, and documentation ingrained into normal operations?</t>
  </si>
  <si>
    <t>Who controls critical resources?</t>
  </si>
  <si>
    <t>Does the security tool control authorized and unauthorized hardware devices on the networks?</t>
  </si>
  <si>
    <t>What is the overall strategy and plan for protecting assets?</t>
  </si>
  <si>
    <t>What processes or systems need to be monitored for future planning?</t>
  </si>
  <si>
    <t>What are the components of the IT contingency plan strategy that must be tested?</t>
  </si>
  <si>
    <t>What is the control / monitoring plan?</t>
  </si>
  <si>
    <t>Who is responsible for information systems capacity planning?</t>
  </si>
  <si>
    <t>What is the contingency planning?</t>
  </si>
  <si>
    <t>Is a response plan in place for when the input, process, or output measures indicate an 'out-of-control' condition?</t>
  </si>
  <si>
    <t>Can a weighting scale be used during the selection process for metrics?</t>
  </si>
  <si>
    <t>What are the necessary controls to adequately protect organizational information?</t>
  </si>
  <si>
    <t>When and who will review and monitor system logs?</t>
  </si>
  <si>
    <t>How robust are your organizations incident response and communication plans?</t>
  </si>
  <si>
    <t>Will your goals reflect your program budget?</t>
  </si>
  <si>
    <t>Who is responsible for monitoring and recording changes to systems?</t>
  </si>
  <si>
    <t>How will the service provider protect against cost overruns?</t>
  </si>
  <si>
    <t>Are reviews performed against your organizations security policies?</t>
  </si>
  <si>
    <t>Are documented procedures clear and easy to follow for the operators?</t>
  </si>
  <si>
    <t>Who is responsible for monitoring and reviewing access rights?</t>
  </si>
  <si>
    <t>Are audits planned to minimize the risk of disruptions to business processes?</t>
  </si>
  <si>
    <t>How often should the result of monitoring activities be reviewed?</t>
  </si>
  <si>
    <t>How does your organization monitor service performance?</t>
  </si>
  <si>
    <t>Is a response plan established and deployed?</t>
  </si>
  <si>
    <t>What is the recommended frequency of auditing?</t>
  </si>
  <si>
    <t>What should be considered when selecting the initial set of security controls?</t>
  </si>
  <si>
    <t>Will the service agreements be audited against policy and how often?</t>
  </si>
  <si>
    <t>Do organizations need to update a system security plan?</t>
  </si>
  <si>
    <t>Are damage assessment and disaster recovery plans in place?</t>
  </si>
  <si>
    <t>Is information security under control?</t>
  </si>
  <si>
    <t>What criteria should be evaluated when prioritizing investment planning possibilities?</t>
  </si>
  <si>
    <t>Is there a documented and implemented monitoring plan?</t>
  </si>
  <si>
    <t>Are resilience and recovery controls updated to reflect new, changed and retired systems?</t>
  </si>
  <si>
    <t>How do you demonstrate compliance with your cybersecurity controls?</t>
  </si>
  <si>
    <t>Are all business continuity plans within your organization consistent?</t>
  </si>
  <si>
    <t>Is there an action plan in case of emergencies?</t>
  </si>
  <si>
    <t>What are the ISO/IEC 27001 Controls?</t>
  </si>
  <si>
    <t>What are the security controls that should be addressed in new systems or upgrades?</t>
  </si>
  <si>
    <t>Are additional controls in place for sensitive, valuable or critical information?</t>
  </si>
  <si>
    <t>Are controls in place to guard against known and emerging threats?</t>
  </si>
  <si>
    <t>Is there an ISP internal audit program, showing a planned set or services of audits?</t>
  </si>
  <si>
    <t>Are vulnerability monitoring, risk assessment, patching and asset tracking undertaken?</t>
  </si>
  <si>
    <t>Does your organization tailor security control baseline?</t>
  </si>
  <si>
    <t>Have security requirements been identified and compared against product specifications?</t>
  </si>
  <si>
    <t>Are the planned controls working?</t>
  </si>
  <si>
    <r>
      <rPr>
        <b/>
        <sz val="11"/>
        <color theme="1"/>
        <rFont val="Calibri"/>
        <family val="2"/>
        <scheme val="minor"/>
      </rPr>
      <t>Intent:</t>
    </r>
    <r>
      <rPr>
        <sz val="11"/>
        <color theme="1"/>
        <rFont val="Calibri"/>
        <family val="2"/>
        <scheme val="minor"/>
      </rPr>
      <t xml:space="preserve"> In my belief, the answer to this question is clearly defined:</t>
    </r>
  </si>
  <si>
    <t>5.1</t>
  </si>
  <si>
    <t>5.2</t>
  </si>
  <si>
    <t>5.3</t>
  </si>
  <si>
    <t>5.4</t>
  </si>
  <si>
    <t>5.5</t>
  </si>
  <si>
    <t>5.6</t>
  </si>
  <si>
    <t>5.7</t>
  </si>
  <si>
    <t>5.8</t>
  </si>
  <si>
    <t>5.9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</si>
  <si>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</si>
  <si>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</si>
  <si>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</si>
  <si>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</si>
  <si>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</si>
  <si>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</si>
  <si>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</si>
  <si>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</si>
  <si>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</si>
  <si>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</si>
  <si>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</si>
  <si>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</si>
  <si>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</si>
  <si>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</si>
  <si>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</si>
  <si>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</si>
  <si>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</si>
  <si>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</si>
  <si>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</si>
  <si>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</si>
  <si>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</si>
  <si>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</si>
  <si>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</si>
  <si>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</si>
  <si>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</si>
  <si>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</si>
  <si>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</si>
  <si>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</si>
  <si>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</si>
  <si>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</si>
  <si>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</si>
  <si>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</si>
  <si>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</si>
  <si>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</si>
  <si>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</si>
  <si>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</si>
  <si>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</si>
  <si>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</si>
  <si>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6.1</t>
  </si>
  <si>
    <t>6.2</t>
  </si>
  <si>
    <t>6.3</t>
  </si>
  <si>
    <t>6.4</t>
  </si>
  <si>
    <t>6.5</t>
  </si>
  <si>
    <t>6.6</t>
  </si>
  <si>
    <t>6.7</t>
  </si>
  <si>
    <t>6.8</t>
  </si>
  <si>
    <t>6.9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</si>
  <si>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</si>
  <si>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</si>
  <si>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</si>
  <si>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</si>
  <si>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</si>
  <si>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</si>
  <si>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</si>
  <si>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</si>
  <si>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</si>
  <si>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</si>
  <si>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</si>
  <si>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</si>
  <si>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</si>
  <si>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</si>
  <si>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</si>
  <si>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</si>
  <si>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</si>
  <si>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</si>
  <si>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</si>
  <si>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</si>
  <si>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</si>
  <si>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</si>
  <si>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</si>
  <si>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</si>
  <si>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</si>
  <si>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</si>
  <si>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</si>
  <si>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</si>
  <si>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</si>
  <si>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</si>
  <si>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</si>
  <si>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</si>
  <si>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</si>
  <si>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</si>
  <si>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</si>
  <si>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</si>
  <si>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How does your organization detect security incidents?</t>
  </si>
  <si>
    <t>How much system downtime does your organization tolerate?</t>
  </si>
  <si>
    <t>What have been your experiences in defining long range ISP Policies and Procedures goals?</t>
  </si>
  <si>
    <t>Is there a CISO or officer specifically charged with managing information security in your organization?</t>
  </si>
  <si>
    <t>Do logs contain confidential information?</t>
  </si>
  <si>
    <t>Is your ISP certified by an external authority?</t>
  </si>
  <si>
    <t>Does anyone know how many computers your organization owns?</t>
  </si>
  <si>
    <t>What are users responsibilities for access and passwords?</t>
  </si>
  <si>
    <t>What is the vendors track record in responding to security flaws in its products?</t>
  </si>
  <si>
    <t>What maturity level is your organization currently at?</t>
  </si>
  <si>
    <t>How much contingency will be available in the budget?</t>
  </si>
  <si>
    <t>Who is responsible for cybersecurity?</t>
  </si>
  <si>
    <t>What is the time allotted to complete the assessment?</t>
  </si>
  <si>
    <t>Is the security of information systems regularly reviewed?</t>
  </si>
  <si>
    <t>Is there any existing ISP governance structure?</t>
  </si>
  <si>
    <t>How will network domains and groups be segregated?</t>
  </si>
  <si>
    <t>What should be included in the incident response policy?</t>
  </si>
  <si>
    <t>What is your organizational policy and method for virus and malicious code protection?</t>
  </si>
  <si>
    <t>Is the ISP realistic, or are you setting yourself up for failure?</t>
  </si>
  <si>
    <t>How much is being spent on information security?</t>
  </si>
  <si>
    <t>How do you protect yourself and your organization from social engineering?</t>
  </si>
  <si>
    <t>What degree of vetting is appopriate to check payment information supplied by a customer or vendor?</t>
  </si>
  <si>
    <t>How is access to information systems to be granted?</t>
  </si>
  <si>
    <t>What are the procedures to be carried out for each type of incident?</t>
  </si>
  <si>
    <t>Will there be specific security clauses in contracts where third parties are involved?</t>
  </si>
  <si>
    <t>Does the security tool use any kind of protection for the web browsers and email clients?</t>
  </si>
  <si>
    <t>Does the head of security / CISO routinely meet or brief business management?</t>
  </si>
  <si>
    <t>Does the ISP explicity support your organizations strategic business objectives?</t>
  </si>
  <si>
    <t>Are there procedures in place for employees who are terminated on an unfriendly basis?</t>
  </si>
  <si>
    <t>Who is authorized to deal with security violations?</t>
  </si>
  <si>
    <t>What goals did you miss?</t>
  </si>
  <si>
    <t>Why information is strategically important for your organization?</t>
  </si>
  <si>
    <t>Who is the main stakeholder, with ultimate responsibilty for driving Cybersecurity ISP forward?</t>
  </si>
  <si>
    <t>Is the ISP team completing tasks effectively and efficiently?</t>
  </si>
  <si>
    <t>Has your organization experienced a cybersecurity breach?</t>
  </si>
  <si>
    <t>What is an information security awareness program?</t>
  </si>
  <si>
    <t>Are employees aware of the legal implications of non-compliance?</t>
  </si>
  <si>
    <t>How effectiv4e are cybersecurity policies?</t>
  </si>
  <si>
    <t>What types of security incidents must be reported?</t>
  </si>
  <si>
    <t>Are the information assets subject to laws and regulations?</t>
  </si>
  <si>
    <t>How does your organization choose a service provider?</t>
  </si>
  <si>
    <t>Why is it important to have an incident response capability?</t>
  </si>
  <si>
    <t>What is the Recovery Time Objective?</t>
  </si>
  <si>
    <t>Do all policies have a consistent format and style?</t>
  </si>
  <si>
    <t>Why is a thorough awareness and training program vital to a security program?</t>
  </si>
  <si>
    <t>How would the service provider handle emergency situations?</t>
  </si>
  <si>
    <t>Does anyone know how many people are using your organizations systems?</t>
  </si>
  <si>
    <t>Are there common threats to a system?</t>
  </si>
  <si>
    <t>Who or what is the weakest link in the security chain?</t>
  </si>
  <si>
    <t>Who is responsible for reporting to the board about cybersecurity?</t>
  </si>
  <si>
    <t>Does your organization adopt clear desk / clear screen policies?</t>
  </si>
  <si>
    <t>Who is responsible for authorization of new systems or other changes?</t>
  </si>
  <si>
    <t>If you had to leave your organization for a year and the only communication you chould have with employees / colleagues was a single paragraph, what would you write?</t>
  </si>
  <si>
    <t>How will security responsibilities be communicated to staff and when?</t>
  </si>
  <si>
    <t>Is it possible to calculate the lifelihood of a threat exploiting a given vulnerability?</t>
  </si>
  <si>
    <t>Who is concerned about information security?</t>
  </si>
  <si>
    <t>Is timely information obtained about technical vulnerabilities of information systems?</t>
  </si>
  <si>
    <t>Does your organization have a security strategy?</t>
  </si>
  <si>
    <t>Is security considered an afterthought or a prerequisite?</t>
  </si>
  <si>
    <t>Are procedures reviewed regularly?</t>
  </si>
  <si>
    <t>Did your organization suffer from the latest virus or malware attack?</t>
  </si>
  <si>
    <t>Has your organization assessed the likelihood and potential damage of threats?</t>
  </si>
  <si>
    <t>How can the support for an awareness and training program be gauged?</t>
  </si>
  <si>
    <t>How often should security reviews occur?</t>
  </si>
  <si>
    <t>Has penetration testing ever been performed in your organization?</t>
  </si>
  <si>
    <t>What information is critical to your organization that your executives are ignoring?</t>
  </si>
  <si>
    <t>How does your organization enhance security awareness?</t>
  </si>
  <si>
    <t>Have all relevant patches been tested and implemented?</t>
  </si>
  <si>
    <t>Does your organization have a current and complete inventory of assets?</t>
  </si>
  <si>
    <t>7.1</t>
  </si>
  <si>
    <t>7.2</t>
  </si>
  <si>
    <t>7.3</t>
  </si>
  <si>
    <t>7.4</t>
  </si>
  <si>
    <t>7.5</t>
  </si>
  <si>
    <t>7.6</t>
  </si>
  <si>
    <t>7.7</t>
  </si>
  <si>
    <t>7.8</t>
  </si>
  <si>
    <t>7.9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</si>
  <si>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</si>
  <si>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</si>
  <si>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</si>
  <si>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</si>
  <si>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</si>
  <si>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</si>
  <si>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</si>
  <si>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</si>
  <si>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</si>
  <si>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</si>
  <si>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</si>
  <si>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</si>
  <si>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</si>
  <si>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</si>
  <si>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</si>
  <si>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</si>
  <si>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</si>
  <si>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</si>
  <si>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</si>
  <si>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</si>
  <si>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</si>
  <si>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</si>
  <si>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</si>
  <si>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</si>
  <si>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</si>
  <si>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</si>
  <si>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</si>
  <si>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</si>
  <si>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</si>
  <si>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</si>
  <si>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</si>
  <si>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</si>
  <si>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</si>
  <si>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</si>
  <si>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</si>
  <si>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</si>
  <si>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</si>
  <si>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</si>
  <si>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</si>
  <si>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</si>
  <si>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</si>
  <si>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</si>
  <si>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</si>
  <si>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</si>
  <si>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</si>
  <si>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</si>
  <si>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</si>
  <si>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</si>
  <si>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</si>
  <si>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</si>
  <si>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</si>
  <si>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</si>
  <si>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</si>
  <si>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</si>
  <si>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</si>
  <si>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</si>
  <si>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</si>
  <si>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</si>
  <si>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</si>
  <si>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</si>
  <si>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Calculation</t>
  </si>
  <si>
    <t>Measure</t>
  </si>
  <si>
    <t>Analyze</t>
  </si>
  <si>
    <t>Improve</t>
  </si>
  <si>
    <t>Control</t>
  </si>
  <si>
    <t>Sustain</t>
  </si>
  <si>
    <t>Scorecard</t>
  </si>
  <si>
    <t>Criteria</t>
  </si>
  <si>
    <r>
      <rPr>
        <b/>
        <sz val="11"/>
        <color theme="1"/>
        <rFont val="Calibri"/>
        <family val="2"/>
        <scheme val="minor"/>
      </rPr>
      <t xml:space="preserve">Purpose of this Self-Assessment
</t>
    </r>
    <r>
      <rPr>
        <sz val="11"/>
        <color theme="1"/>
        <rFont val="Calibri"/>
        <family val="2"/>
        <scheme val="minor"/>
      </rPr>
      <t>This Self-Assessment has been to help you understand the purpose and some of the questions you may consider asking when developing your Information Security Plan.
The structure of the assessment is that the questions are designed to be thoughtful, but not necessarily in scope for every organization.  
The scoring works by only evaluating questions that you answer, so there is no impact to questions that you skip.  However, as a self-assessment, it is worth considering that the more questions you are able to answer, the more on target the assessment will be.
It is important to note that the questions and scale is not designed to answer if a specific control or statement is accurate, but rather how well defined the answer is.  If you have a strong belief that you know the answer, positive or negative, the question should score higher.  If the question does not have a clear answer in your mind, then you should score it lower.  If the question doesn't apply to your organization, feel free to leave it blank.
Most organizations have multiple executives complete the self-assessment and then a central person would aggregate the scores.  It is important that respondants don't see other responses before they answer themselves.
It is also typical for respondants to keep notes or ask questions about the content of the assessment.  A notes field is next to each question to encourage this.  Ideally, this type of assessment should encourage a conversation internally within your leadership team when establishing or reviewing your ISP.
It is also worth noting that if you are early in developing your ISP, it will be unlikely that you will be able to answer the later crierion and should probably stop at the 'recognize' criteria.  The later criterion is designed to give you retrospective insights into the implementation of your ISP.</t>
    </r>
  </si>
  <si>
    <r>
      <rPr>
        <b/>
        <sz val="11"/>
        <color theme="1"/>
        <rFont val="Calibri"/>
        <family val="2"/>
        <scheme val="minor"/>
      </rPr>
      <t xml:space="preserve">Example: </t>
    </r>
    <r>
      <rPr>
        <sz val="11"/>
        <color theme="1"/>
        <rFont val="Calibri"/>
        <family val="2"/>
        <scheme val="minor"/>
      </rPr>
      <t>In this example, you would answer the question "In my belief, the answer to the question 'Why is an ISP needed?' is well defined.</t>
    </r>
  </si>
  <si>
    <t>In your mind, a well defined answer could mean yes or no, but the question is well understood and answered in your view.</t>
  </si>
  <si>
    <t>In this case, you would answer a '5' in the Score column.  If you are uncertain, then your answer is not as well defined, so you might answer is less than 5.</t>
  </si>
  <si>
    <t>Your score for each question goes into column C.</t>
  </si>
  <si>
    <r>
      <rPr>
        <b/>
        <sz val="11"/>
        <color rgb="FFFF0000"/>
        <rFont val="Calibri"/>
        <family val="2"/>
        <scheme val="minor"/>
      </rPr>
      <t>Important TL;DR:</t>
    </r>
    <r>
      <rPr>
        <sz val="11"/>
        <color rgb="FFFF0000"/>
        <rFont val="Calibri"/>
        <family val="2"/>
        <scheme val="minor"/>
      </rPr>
      <t xml:space="preserve"> Sometimes people misunderstand the purpose of this self-assessment.
</t>
    </r>
    <r>
      <rPr>
        <u/>
        <sz val="11"/>
        <color rgb="FFFF0000"/>
        <rFont val="Calibri"/>
        <family val="2"/>
        <scheme val="minor"/>
      </rPr>
      <t xml:space="preserve">What we are asking here is if you have a defined answer, not what the answer is.
</t>
    </r>
    <r>
      <rPr>
        <sz val="11"/>
        <color rgb="FFFF0000"/>
        <rFont val="Calibri"/>
        <family val="2"/>
        <scheme val="minor"/>
      </rPr>
      <t>The purpose is to help you identify the 'unknown questions' that you might ask.
How those questions are answered is a different assessment all together.
Also, if you're just getting started, just do the 'Recognize' section.  The return on doing the rest just isn't worth it yet.  But if you have an Information Security Program (ISP) in place, then the rest of the sections will be of more use to you.</t>
    </r>
  </si>
  <si>
    <r>
      <rPr>
        <b/>
        <sz val="11"/>
        <color theme="1"/>
        <rFont val="Calibri"/>
        <family val="2"/>
        <scheme val="minor"/>
      </rPr>
      <t>Instructions</t>
    </r>
    <r>
      <rPr>
        <sz val="11"/>
        <color theme="1"/>
        <rFont val="Calibri"/>
        <family val="2"/>
        <scheme val="minor"/>
      </rPr>
      <t xml:space="preserve">
To complete the self-assessment, go to each of the purple tabs starting with 'Recognize' and complete the questions on the tab by putting your numerical score in Column 'C' for each question.  
Again, you are answering the question, 'how well-defined is my answer to this statement'.
Your scores are reported on the 'Report' tab.  If you're completing this assessment as part of the CyberFoundry vCISO program, then you may want to return this to your vCISO for a discussion.  Otherwise, the answers are just for your internal review.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</si>
</sst>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sz val="11"/>
      <color theme="0"/>
      <name val="Calibri"/>
      <family val="2"/>
      <scheme val="minor"/>
    </font>
    <font>
      <sz val="16"/>
      <color theme="1"/>
      <name val="Calibri"/>
      <family val="2"/>
      <scheme val="minor"/>
    </font>
    <font>
      <sz val="16"/>
      <color theme="0"/>
      <name val="Calibri"/>
      <family val="2"/>
      <scheme val="minor"/>
    </font>
    <font>
      <sz val="8"/>
      <name val="Calibri"/>
      <family val="2"/>
      <scheme val="minor"/>
    </font>
    <font>
      <b/>
      <sz val="11"/>
      <color theme="0"/>
      <name val="Calibri"/>
      <family val="2"/>
      <scheme val="minor"/>
    </font>
    <font>
      <sz val="11"/>
      <color rgb="FFFF0000"/>
      <name val="Calibri"/>
      <family val="2"/>
      <scheme val="minor"/>
    </font>
    <font>
      <b/>
      <sz val="11"/>
      <color rgb="FFFF0000"/>
      <name val="Calibri"/>
      <family val="2"/>
      <scheme val="minor"/>
    </font>
    <font>
      <u/>
      <sz val="11"/>
      <color rgb="FFFF0000"/>
      <name val="Calibri"/>
      <family val="2"/>
      <scheme val="minor"/>
    </font>
  </fonts>
  <fills count="5">
    <fill>
      <patternFill patternType="none"/>
    </fill>
    <fill>
      <patternFill patternType="gray125"/>
    </fill>
    <fill>
      <patternFill patternType="solid">
        <fgColor rgb="FF002060"/>
        <bgColor indexed="64"/>
      </patternFill>
    </fill>
    <fill>
      <patternFill patternType="solid">
        <fgColor theme="4"/>
        <bgColor theme="4"/>
      </patternFill>
    </fill>
    <fill>
      <patternFill patternType="solid">
        <fgColor theme="0" tint="-0.14999847407452621"/>
        <bgColor theme="0" tint="-0.14999847407452621"/>
      </patternFill>
    </fill>
  </fills>
  <borders count="10">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theme="1"/>
      </top>
      <bottom style="medium">
        <color theme="1"/>
      </bottom>
      <diagonal/>
    </border>
  </borders>
  <cellStyleXfs count="1">
    <xf numFmtId="0" fontId="0" fillId="0" borderId="0"/>
  </cellStyleXfs>
  <cellXfs count="25">
    <xf numFmtId="0" fontId="0" fillId="0" borderId="0" xfId="0"/>
    <xf numFmtId="0" fontId="0" fillId="0" borderId="1" xfId="0" applyBorder="1"/>
    <xf numFmtId="0" fontId="0" fillId="0" borderId="0" xfId="0" applyAlignment="1">
      <alignment horizontal="left" wrapText="1"/>
    </xf>
    <xf numFmtId="0" fontId="0" fillId="0" borderId="0" xfId="0" applyAlignment="1">
      <alignment horizontal="left" vertical="top" wrapText="1"/>
    </xf>
    <xf numFmtId="0" fontId="2" fillId="2" borderId="0" xfId="0" applyFont="1" applyFill="1"/>
    <xf numFmtId="0" fontId="4" fillId="2" borderId="0" xfId="0" applyFont="1" applyFill="1"/>
    <xf numFmtId="0" fontId="0" fillId="0" borderId="5" xfId="0" applyBorder="1"/>
    <xf numFmtId="0" fontId="0" fillId="0" borderId="6" xfId="0" applyBorder="1"/>
    <xf numFmtId="0" fontId="0" fillId="0" borderId="7" xfId="0" applyBorder="1"/>
    <xf numFmtId="0" fontId="0" fillId="0" borderId="8" xfId="0" applyBorder="1"/>
    <xf numFmtId="0" fontId="0" fillId="0" borderId="0" xfId="0" applyAlignment="1">
      <alignment wrapText="1"/>
    </xf>
    <xf numFmtId="0" fontId="0" fillId="0" borderId="0" xfId="0" quotePrefix="1"/>
    <xf numFmtId="0" fontId="3" fillId="0" borderId="0" xfId="0" applyFont="1" applyAlignment="1">
      <alignment horizontal="left" vertical="top"/>
    </xf>
    <xf numFmtId="0" fontId="0" fillId="0" borderId="0" xfId="0" applyAlignment="1">
      <alignment horizontal="left" wrapText="1"/>
    </xf>
    <xf numFmtId="0" fontId="0" fillId="0" borderId="0" xfId="0" applyAlignment="1">
      <alignment horizontal="left" vertical="top" wrapText="1"/>
    </xf>
    <xf numFmtId="0" fontId="0" fillId="0" borderId="2"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6" fillId="3" borderId="9" xfId="0" applyFont="1" applyFill="1" applyBorder="1"/>
    <xf numFmtId="0" fontId="0" fillId="4" borderId="0" xfId="0" applyFont="1" applyFill="1"/>
    <xf numFmtId="0" fontId="6" fillId="3" borderId="9" xfId="0" quotePrefix="1" applyFont="1" applyFill="1" applyBorder="1"/>
    <xf numFmtId="0" fontId="0" fillId="4" borderId="0" xfId="0" quotePrefix="1" applyFont="1" applyFill="1"/>
    <xf numFmtId="0" fontId="0" fillId="4" borderId="0" xfId="0" applyFont="1" applyFill="1" applyAlignment="1">
      <alignment horizontal="left" vertical="top" wrapText="1"/>
    </xf>
    <xf numFmtId="0" fontId="2" fillId="0" borderId="0" xfId="0" applyFont="1" applyFill="1"/>
    <xf numFmtId="0" fontId="7" fillId="0" borderId="0" xfId="0" applyFont="1" applyFill="1" applyAlignment="1">
      <alignment horizontal="left" vertical="top" wrapText="1"/>
    </xf>
  </cellXfs>
  <cellStyles count="1">
    <cellStyle name="Normal" xfId="0" builtinId="0"/>
  </cellStyles>
  <dxfs count="14">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tx>
            <c:strRef>
              <c:f>Calc!$B$6</c:f>
              <c:strCache>
                <c:ptCount val="1"/>
                <c:pt idx="0">
                  <c:v>Score</c:v>
                </c:pt>
              </c:strCache>
            </c:strRef>
          </c:tx>
          <c:spPr>
            <a:ln w="28575" cap="rnd">
              <a:solidFill>
                <a:schemeClr val="accent1"/>
              </a:solidFill>
              <a:round/>
            </a:ln>
            <a:effectLst/>
          </c:spPr>
          <c:marker>
            <c:symbol val="none"/>
          </c:marker>
          <c:cat>
            <c:strRef>
              <c:f>Calc!$A$7:$A$13</c:f>
              <c:strCache>
                <c:ptCount val="7"/>
                <c:pt idx="0">
                  <c:v>Recognize</c:v>
                </c:pt>
                <c:pt idx="1">
                  <c:v>Define</c:v>
                </c:pt>
                <c:pt idx="2">
                  <c:v>Measure</c:v>
                </c:pt>
                <c:pt idx="3">
                  <c:v>Analyze</c:v>
                </c:pt>
                <c:pt idx="4">
                  <c:v>Improve</c:v>
                </c:pt>
                <c:pt idx="5">
                  <c:v>Control</c:v>
                </c:pt>
                <c:pt idx="6">
                  <c:v>Sustain</c:v>
                </c:pt>
              </c:strCache>
            </c:strRef>
          </c:cat>
          <c:val>
            <c:numRef>
              <c:f>Calc!$B$7:$B$13</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DED5-4675-8105-69FEADFC5FDE}"/>
            </c:ext>
          </c:extLst>
        </c:ser>
        <c:dLbls>
          <c:showLegendKey val="0"/>
          <c:showVal val="0"/>
          <c:showCatName val="0"/>
          <c:showSerName val="0"/>
          <c:showPercent val="0"/>
          <c:showBubbleSize val="0"/>
        </c:dLbls>
        <c:axId val="183846431"/>
        <c:axId val="1301226464"/>
      </c:radarChart>
      <c:catAx>
        <c:axId val="183846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1226464"/>
        <c:crosses val="autoZero"/>
        <c:auto val="1"/>
        <c:lblAlgn val="ctr"/>
        <c:lblOffset val="100"/>
        <c:noMultiLvlLbl val="0"/>
      </c:catAx>
      <c:valAx>
        <c:axId val="1301226464"/>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3846431"/>
        <c:crosses val="autoZero"/>
        <c:crossBetween val="between"/>
        <c:majorUnit val="1"/>
        <c:min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42370</xdr:colOff>
      <xdr:row>14</xdr:row>
      <xdr:rowOff>163896</xdr:rowOff>
    </xdr:from>
    <xdr:to>
      <xdr:col>13</xdr:col>
      <xdr:colOff>107244</xdr:colOff>
      <xdr:row>17</xdr:row>
      <xdr:rowOff>11496</xdr:rowOff>
    </xdr:to>
    <xdr:pic>
      <xdr:nvPicPr>
        <xdr:cNvPr id="3" name="Picture 2">
          <a:extLst>
            <a:ext uri="{FF2B5EF4-FFF2-40B4-BE49-F238E27FC236}">
              <a16:creationId xmlns:a16="http://schemas.microsoft.com/office/drawing/2014/main" id="{4950DC39-B303-466A-F531-7347C40A24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870" y="2830896"/>
          <a:ext cx="2350874" cy="419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185737</xdr:rowOff>
    </xdr:from>
    <xdr:to>
      <xdr:col>22</xdr:col>
      <xdr:colOff>38100</xdr:colOff>
      <xdr:row>21</xdr:row>
      <xdr:rowOff>180975</xdr:rowOff>
    </xdr:to>
    <xdr:graphicFrame macro="">
      <xdr:nvGraphicFramePr>
        <xdr:cNvPr id="2" name="Chart 1">
          <a:extLst>
            <a:ext uri="{FF2B5EF4-FFF2-40B4-BE49-F238E27FC236}">
              <a16:creationId xmlns:a16="http://schemas.microsoft.com/office/drawing/2014/main" id="{9BB8F54A-7929-86C6-5A34-121E19B38D1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DEAA436-2DE1-40F4-B83C-280533A27939}" name="Table8" displayName="Table8" ref="A6:B13" totalsRowShown="0">
  <autoFilter ref="A6:B13" xr:uid="{2DEAA436-2DE1-40F4-B83C-280533A27939}"/>
  <tableColumns count="2">
    <tableColumn id="1" xr3:uid="{89DD8351-2596-4728-A346-AEC3976E8DD9}" name="Criteria"/>
    <tableColumn id="2" xr3:uid="{DCDD9036-7797-4E60-8593-27AC6AF38E93}" name="Score"/>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83D1604-44A9-4795-A9BD-7124E42922E0}" name="Table1" displayName="Table1" ref="B22:E75" totalsRowShown="0">
  <autoFilter ref="B22:E75" xr:uid="{283D1604-44A9-4795-A9BD-7124E42922E0}"/>
  <tableColumns count="4">
    <tableColumn id="1" xr3:uid="{967F8D63-049C-489B-A125-F59DEA8FD9B4}" name="#"/>
    <tableColumn id="2" xr3:uid="{EDF676B8-0118-4ADB-B19A-97DF797E5312}" name="Score"/>
    <tableColumn id="3" xr3:uid="{13D3D938-E53E-4BC7-B4C2-12D00BD38820}" name="Question" dataDxfId="13"/>
    <tableColumn id="4" xr3:uid="{04E5921A-3629-490F-8891-D96AC3C9AE0A}" name="Notes" dataDxfId="12"/>
  </tableColumns>
  <tableStyleInfo name="TableStyleMedium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740C09E-DF8F-4FA7-ABD3-359EC8D9722A}" name="Table13" displayName="Table13" ref="B14:E78" totalsRowShown="0">
  <autoFilter ref="B14:E78" xr:uid="{5740C09E-DF8F-4FA7-ABD3-359EC8D9722A}"/>
  <tableColumns count="4">
    <tableColumn id="1" xr3:uid="{7B19F25F-CCDF-47C1-B3D9-9E5A7D46E4F8}" name="#"/>
    <tableColumn id="2" xr3:uid="{3E38FA88-1A75-493A-98F1-B347EDAA2288}" name="Score"/>
    <tableColumn id="3" xr3:uid="{303960B0-47FD-4A6E-BBD3-F22972E45192}" name="Question" dataDxfId="11"/>
    <tableColumn id="4" xr3:uid="{CF0615B4-6AD4-4F4A-AFF1-CC7DADDA4B0B}" name="Notes" dataDxfId="10"/>
  </tableColumns>
  <tableStyleInfo name="TableStyleMedium1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F7EACC-FDDA-4396-8274-86EC32F6934B}" name="Table14" displayName="Table14" ref="B14:E80" totalsRowShown="0">
  <autoFilter ref="B14:E80" xr:uid="{00F7EACC-FDDA-4396-8274-86EC32F6934B}"/>
  <tableColumns count="4">
    <tableColumn id="1" xr3:uid="{F5E8D096-BF7B-4840-B70C-7F1DC112CCC2}" name="#"/>
    <tableColumn id="2" xr3:uid="{B7141E19-7637-4814-B8F6-4B34F810AFFA}" name="Score"/>
    <tableColumn id="3" xr3:uid="{5C492592-53FC-46D5-AB78-DC37FE20D9E5}" name="Question" dataDxfId="9"/>
    <tableColumn id="4" xr3:uid="{04C31242-A2B7-41C0-9AB7-AC66539D9DB7}" name="Notes" dataDxfId="8"/>
  </tableColumns>
  <tableStyleInfo name="TableStyleMedium1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2038702-1636-4695-AFFF-E3DBAF17175E}" name="Table15" displayName="Table15" ref="B14:E71" totalsRowShown="0">
  <autoFilter ref="B14:E71" xr:uid="{92038702-1636-4695-AFFF-E3DBAF17175E}"/>
  <tableColumns count="4">
    <tableColumn id="1" xr3:uid="{3339C6D3-477C-4FF8-BAAB-6F405E0B6786}" name="#"/>
    <tableColumn id="2" xr3:uid="{927C0010-F438-4A55-8786-85A9C87ED54E}" name="Score"/>
    <tableColumn id="3" xr3:uid="{D80597EE-E5D6-40CD-9302-A327B3633DBE}" name="Question" dataDxfId="7"/>
    <tableColumn id="4" xr3:uid="{2146826E-86C3-4DAF-8C39-FC6FF2BB040B}" name="Notes" dataDxfId="6"/>
  </tableColumns>
  <tableStyleInfo name="TableStyleMedium16"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26013C0-2451-45AC-9D04-289B57395146}" name="Table16" displayName="Table16" ref="B14:E61" totalsRowShown="0">
  <autoFilter ref="B14:E61" xr:uid="{E26013C0-2451-45AC-9D04-289B57395146}"/>
  <tableColumns count="4">
    <tableColumn id="1" xr3:uid="{E5B10F57-14C6-4BBF-9A08-7893272D4930}" name="#"/>
    <tableColumn id="2" xr3:uid="{52601ED3-2B86-46F4-9266-93287CA91B6E}" name="Score"/>
    <tableColumn id="3" xr3:uid="{0ED8ED76-17A0-4BDD-86CF-6566F188F45F}" name="Question" dataDxfId="5"/>
    <tableColumn id="4" xr3:uid="{39471F57-633C-4413-A4E4-FD99508EE0C4}" name="Notes" dataDxfId="4"/>
  </tableColumns>
  <tableStyleInfo name="TableStyleMedium16"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BAE2391-2AA0-4F05-9C21-2C7D23DA8632}" name="Table17" displayName="Table17" ref="B14:E59" totalsRowShown="0">
  <autoFilter ref="B14:E59" xr:uid="{1BAE2391-2AA0-4F05-9C21-2C7D23DA8632}"/>
  <tableColumns count="4">
    <tableColumn id="1" xr3:uid="{FF573B4E-7924-4605-B07C-134F06DCBA8F}" name="#"/>
    <tableColumn id="2" xr3:uid="{EAF4B6A4-6FFB-4BCE-8291-366D734FF899}" name="Score"/>
    <tableColumn id="3" xr3:uid="{C25A3258-ED8F-4629-B389-608C05010DB2}" name="Question" dataDxfId="3"/>
    <tableColumn id="4" xr3:uid="{06F09155-E24D-4AF7-8A87-87BBEBEA033E}" name="Notes" dataDxfId="2"/>
  </tableColumns>
  <tableStyleInfo name="TableStyleMedium16"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7C4A2B8-D90E-4918-8EA8-7FF957885BF6}" name="Table18" displayName="Table18" ref="B14:E83" totalsRowShown="0">
  <autoFilter ref="B14:E83" xr:uid="{97C4A2B8-D90E-4918-8EA8-7FF957885BF6}"/>
  <tableColumns count="4">
    <tableColumn id="1" xr3:uid="{2CF4DB09-1217-4028-94CB-682DB2239972}" name="#"/>
    <tableColumn id="2" xr3:uid="{C37EC271-8DC0-4DA2-AFF6-053CA0BCA7D7}" name="Score"/>
    <tableColumn id="3" xr3:uid="{DBA7A31B-24CC-471E-86C5-4273D8A85528}" name="Question" dataDxfId="1"/>
    <tableColumn id="4" xr3:uid="{A965831B-95DC-42C8-BFF3-478E10237B8D}" name="Notes" dataDxfId="0"/>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31E22-609F-4ACC-9375-A66B06630ABD}">
  <sheetPr>
    <tabColor theme="4" tint="-0.499984740745262"/>
    <pageSetUpPr fitToPage="1"/>
  </sheetPr>
  <dimension ref="O14:AE19"/>
  <sheetViews>
    <sheetView tabSelected="1" zoomScaleNormal="100" zoomScaleSheetLayoutView="145" workbookViewId="0"/>
  </sheetViews>
  <sheetFormatPr defaultColWidth="2.85546875" defaultRowHeight="15" x14ac:dyDescent="0.25"/>
  <sheetData>
    <row r="14" spans="15:31" ht="15" customHeight="1" x14ac:dyDescent="0.25">
      <c r="O14" s="1"/>
      <c r="P14" s="12" t="s">
        <v>1</v>
      </c>
      <c r="Q14" s="12"/>
      <c r="R14" s="12"/>
      <c r="S14" s="12"/>
      <c r="T14" s="12"/>
      <c r="U14" s="12"/>
      <c r="V14" s="12"/>
      <c r="W14" s="12"/>
      <c r="X14" s="12"/>
      <c r="Y14" s="12"/>
      <c r="Z14" s="12"/>
      <c r="AA14" s="12"/>
      <c r="AB14" s="12"/>
      <c r="AC14" s="12"/>
      <c r="AD14" s="12"/>
      <c r="AE14" s="12"/>
    </row>
    <row r="15" spans="15:31" ht="15" customHeight="1" x14ac:dyDescent="0.25">
      <c r="O15" s="1"/>
      <c r="P15" s="12"/>
      <c r="Q15" s="12"/>
      <c r="R15" s="12"/>
      <c r="S15" s="12"/>
      <c r="T15" s="12"/>
      <c r="U15" s="12"/>
      <c r="V15" s="12"/>
      <c r="W15" s="12"/>
      <c r="X15" s="12"/>
      <c r="Y15" s="12"/>
      <c r="Z15" s="12"/>
      <c r="AA15" s="12"/>
      <c r="AB15" s="12"/>
      <c r="AC15" s="12"/>
      <c r="AD15" s="12"/>
      <c r="AE15" s="12"/>
    </row>
    <row r="16" spans="15:31" x14ac:dyDescent="0.25">
      <c r="O16" s="1"/>
      <c r="P16" s="12"/>
      <c r="Q16" s="12"/>
      <c r="R16" s="12"/>
      <c r="S16" s="12"/>
      <c r="T16" s="12"/>
      <c r="U16" s="12"/>
      <c r="V16" s="12"/>
      <c r="W16" s="12"/>
      <c r="X16" s="12"/>
      <c r="Y16" s="12"/>
      <c r="Z16" s="12"/>
      <c r="AA16" s="12"/>
      <c r="AB16" s="12"/>
      <c r="AC16" s="12"/>
      <c r="AD16" s="12"/>
      <c r="AE16" s="12"/>
    </row>
    <row r="17" spans="15:31" x14ac:dyDescent="0.25">
      <c r="O17" s="1"/>
      <c r="P17" s="13" t="s">
        <v>2</v>
      </c>
      <c r="Q17" s="13"/>
      <c r="R17" s="13"/>
      <c r="S17" s="13"/>
      <c r="T17" s="13"/>
      <c r="U17" s="13"/>
      <c r="V17" s="13"/>
      <c r="W17" s="13"/>
      <c r="X17" s="13"/>
      <c r="Y17" s="13"/>
      <c r="Z17" s="13"/>
      <c r="AA17" s="13"/>
      <c r="AB17" s="13"/>
      <c r="AC17" s="13"/>
      <c r="AD17" s="13"/>
      <c r="AE17" s="13"/>
    </row>
    <row r="18" spans="15:31" x14ac:dyDescent="0.25">
      <c r="O18" s="1"/>
      <c r="P18" t="s">
        <v>0</v>
      </c>
    </row>
    <row r="19" spans="15:31" x14ac:dyDescent="0.25">
      <c r="O19" s="1"/>
      <c r="P19" t="s">
        <v>3</v>
      </c>
    </row>
  </sheetData>
  <mergeCells count="2">
    <mergeCell ref="P14:AE16"/>
    <mergeCell ref="P17:AE17"/>
  </mergeCells>
  <pageMargins left="0.25" right="0.25" top="0.75" bottom="0.75" header="0.3" footer="0.3"/>
  <pageSetup fitToHeight="0"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077C8-FDD2-4D9E-883F-75A9EEBDFCA7}">
  <sheetPr>
    <tabColor rgb="FF7030A0"/>
    <pageSetUpPr fitToPage="1"/>
  </sheetPr>
  <dimension ref="A1:E63"/>
  <sheetViews>
    <sheetView workbookViewId="0"/>
  </sheetViews>
  <sheetFormatPr defaultRowHeight="15" x14ac:dyDescent="0.25"/>
  <cols>
    <col min="1" max="1" width="2.85546875" customWidth="1"/>
    <col min="2" max="2" width="5.7109375" customWidth="1"/>
    <col min="3" max="3" width="8" customWidth="1"/>
    <col min="4" max="4" width="64.28515625" customWidth="1"/>
    <col min="5" max="5" width="57.140625" customWidth="1"/>
  </cols>
  <sheetData>
    <row r="1" spans="1:5" s="5" customFormat="1" ht="21" x14ac:dyDescent="0.35">
      <c r="A1" s="5" t="s">
        <v>4</v>
      </c>
    </row>
    <row r="2" spans="1:5" s="4" customFormat="1" x14ac:dyDescent="0.25">
      <c r="A2" s="4" t="s">
        <v>14</v>
      </c>
    </row>
    <row r="3" spans="1:5" s="4" customFormat="1" x14ac:dyDescent="0.25"/>
    <row r="5" spans="1:5" x14ac:dyDescent="0.25">
      <c r="A5" s="13" t="s">
        <v>560</v>
      </c>
      <c r="B5" s="13"/>
      <c r="C5" s="13"/>
      <c r="D5" s="13"/>
      <c r="E5" s="13"/>
    </row>
    <row r="6" spans="1:5" x14ac:dyDescent="0.25">
      <c r="A6" s="2"/>
      <c r="B6" s="2"/>
      <c r="C6" s="2"/>
      <c r="D6" s="2"/>
      <c r="E6" s="2"/>
    </row>
    <row r="7" spans="1:5" ht="15" customHeight="1" x14ac:dyDescent="0.25">
      <c r="A7" s="15" t="s">
        <v>17</v>
      </c>
      <c r="B7" s="16"/>
      <c r="C7" s="16"/>
      <c r="D7" s="17"/>
      <c r="E7" s="10"/>
    </row>
    <row r="8" spans="1:5" x14ac:dyDescent="0.25">
      <c r="A8" s="1"/>
      <c r="C8">
        <v>5</v>
      </c>
      <c r="D8" s="6" t="s">
        <v>18</v>
      </c>
    </row>
    <row r="9" spans="1:5" x14ac:dyDescent="0.25">
      <c r="A9" s="1"/>
      <c r="C9">
        <v>4</v>
      </c>
      <c r="D9" s="6" t="s">
        <v>19</v>
      </c>
    </row>
    <row r="10" spans="1:5" x14ac:dyDescent="0.25">
      <c r="A10" s="1"/>
      <c r="C10">
        <v>3</v>
      </c>
      <c r="D10" s="6" t="s">
        <v>20</v>
      </c>
    </row>
    <row r="11" spans="1:5" x14ac:dyDescent="0.25">
      <c r="A11" s="1"/>
      <c r="C11">
        <v>2</v>
      </c>
      <c r="D11" s="6" t="s">
        <v>21</v>
      </c>
    </row>
    <row r="12" spans="1:5" x14ac:dyDescent="0.25">
      <c r="A12" s="7"/>
      <c r="B12" s="8"/>
      <c r="C12" s="8">
        <v>1</v>
      </c>
      <c r="D12" s="9" t="s">
        <v>22</v>
      </c>
    </row>
    <row r="14" spans="1:5" x14ac:dyDescent="0.25">
      <c r="B14" s="11" t="s">
        <v>23</v>
      </c>
      <c r="C14" t="s">
        <v>24</v>
      </c>
      <c r="D14" t="s">
        <v>25</v>
      </c>
      <c r="E14" t="s">
        <v>26</v>
      </c>
    </row>
    <row r="15" spans="1:5" ht="30" x14ac:dyDescent="0.25">
      <c r="B15" s="11" t="s">
        <v>654</v>
      </c>
      <c r="D15" s="3" t="s">
        <v>561</v>
      </c>
      <c r="E15" s="3"/>
    </row>
    <row r="16" spans="1:5" x14ac:dyDescent="0.25">
      <c r="B16" s="11" t="s">
        <v>655</v>
      </c>
      <c r="D16" s="3" t="s">
        <v>562</v>
      </c>
      <c r="E16" s="3"/>
    </row>
    <row r="17" spans="2:5" ht="30" x14ac:dyDescent="0.25">
      <c r="B17" s="11" t="s">
        <v>656</v>
      </c>
      <c r="D17" s="3" t="s">
        <v>563</v>
      </c>
      <c r="E17" s="3"/>
    </row>
    <row r="18" spans="2:5" x14ac:dyDescent="0.25">
      <c r="B18" s="11" t="s">
        <v>657</v>
      </c>
      <c r="D18" s="3" t="s">
        <v>564</v>
      </c>
      <c r="E18" s="3"/>
    </row>
    <row r="19" spans="2:5" ht="30" x14ac:dyDescent="0.25">
      <c r="B19" s="11" t="s">
        <v>658</v>
      </c>
      <c r="D19" s="3" t="s">
        <v>565</v>
      </c>
      <c r="E19" s="3"/>
    </row>
    <row r="20" spans="2:5" ht="30" x14ac:dyDescent="0.25">
      <c r="B20" s="11" t="s">
        <v>659</v>
      </c>
      <c r="D20" s="3" t="s">
        <v>566</v>
      </c>
      <c r="E20" s="3"/>
    </row>
    <row r="21" spans="2:5" x14ac:dyDescent="0.25">
      <c r="B21" s="11" t="s">
        <v>660</v>
      </c>
      <c r="D21" s="3" t="s">
        <v>567</v>
      </c>
      <c r="E21" s="3"/>
    </row>
    <row r="22" spans="2:5" x14ac:dyDescent="0.25">
      <c r="B22" s="11" t="s">
        <v>661</v>
      </c>
      <c r="D22" s="3" t="s">
        <v>568</v>
      </c>
      <c r="E22" s="3"/>
    </row>
    <row r="23" spans="2:5" x14ac:dyDescent="0.25">
      <c r="B23" s="11" t="s">
        <v>662</v>
      </c>
      <c r="D23" s="3" t="s">
        <v>569</v>
      </c>
      <c r="E23" s="3"/>
    </row>
    <row r="24" spans="2:5" ht="30" x14ac:dyDescent="0.25">
      <c r="B24" s="11" t="s">
        <v>663</v>
      </c>
      <c r="D24" s="3" t="s">
        <v>570</v>
      </c>
      <c r="E24" s="3"/>
    </row>
    <row r="25" spans="2:5" ht="30" x14ac:dyDescent="0.25">
      <c r="B25" s="11" t="s">
        <v>664</v>
      </c>
      <c r="D25" s="3" t="s">
        <v>571</v>
      </c>
      <c r="E25" s="3"/>
    </row>
    <row r="26" spans="2:5" ht="30" x14ac:dyDescent="0.25">
      <c r="B26" s="11" t="s">
        <v>665</v>
      </c>
      <c r="D26" s="3" t="s">
        <v>572</v>
      </c>
      <c r="E26" s="3"/>
    </row>
    <row r="27" spans="2:5" x14ac:dyDescent="0.25">
      <c r="B27" s="11" t="s">
        <v>666</v>
      </c>
      <c r="D27" s="3" t="s">
        <v>573</v>
      </c>
      <c r="E27" s="3"/>
    </row>
    <row r="28" spans="2:5" ht="30" x14ac:dyDescent="0.25">
      <c r="B28" s="11" t="s">
        <v>667</v>
      </c>
      <c r="D28" s="3" t="s">
        <v>574</v>
      </c>
      <c r="E28" s="3"/>
    </row>
    <row r="29" spans="2:5" x14ac:dyDescent="0.25">
      <c r="B29" s="11" t="s">
        <v>668</v>
      </c>
      <c r="D29" s="3" t="s">
        <v>575</v>
      </c>
      <c r="E29" s="3"/>
    </row>
    <row r="30" spans="2:5" x14ac:dyDescent="0.25">
      <c r="B30" s="11" t="s">
        <v>669</v>
      </c>
      <c r="D30" s="3" t="s">
        <v>576</v>
      </c>
      <c r="E30" s="3"/>
    </row>
    <row r="31" spans="2:5" x14ac:dyDescent="0.25">
      <c r="B31" s="11" t="s">
        <v>670</v>
      </c>
      <c r="D31" s="3" t="s">
        <v>577</v>
      </c>
      <c r="E31" s="3"/>
    </row>
    <row r="32" spans="2:5" x14ac:dyDescent="0.25">
      <c r="B32" s="11" t="s">
        <v>671</v>
      </c>
      <c r="D32" s="3" t="s">
        <v>578</v>
      </c>
      <c r="E32" s="3"/>
    </row>
    <row r="33" spans="2:5" ht="30" x14ac:dyDescent="0.25">
      <c r="B33" s="11" t="s">
        <v>672</v>
      </c>
      <c r="D33" s="3" t="s">
        <v>579</v>
      </c>
      <c r="E33" s="3"/>
    </row>
    <row r="34" spans="2:5" x14ac:dyDescent="0.25">
      <c r="B34" s="11" t="s">
        <v>673</v>
      </c>
      <c r="D34" s="3" t="s">
        <v>580</v>
      </c>
      <c r="E34" s="3"/>
    </row>
    <row r="35" spans="2:5" ht="30" x14ac:dyDescent="0.25">
      <c r="B35" s="11" t="s">
        <v>674</v>
      </c>
      <c r="D35" s="3" t="s">
        <v>581</v>
      </c>
      <c r="E35" s="3"/>
    </row>
    <row r="36" spans="2:5" x14ac:dyDescent="0.25">
      <c r="B36" s="11" t="s">
        <v>675</v>
      </c>
      <c r="D36" s="3" t="s">
        <v>582</v>
      </c>
      <c r="E36" s="3"/>
    </row>
    <row r="37" spans="2:5" x14ac:dyDescent="0.25">
      <c r="B37" s="11" t="s">
        <v>676</v>
      </c>
      <c r="D37" s="3" t="s">
        <v>583</v>
      </c>
      <c r="E37" s="3"/>
    </row>
    <row r="38" spans="2:5" x14ac:dyDescent="0.25">
      <c r="B38" s="11" t="s">
        <v>677</v>
      </c>
      <c r="D38" s="3" t="s">
        <v>584</v>
      </c>
      <c r="E38" s="3"/>
    </row>
    <row r="39" spans="2:5" x14ac:dyDescent="0.25">
      <c r="B39" s="11" t="s">
        <v>678</v>
      </c>
      <c r="D39" s="3" t="s">
        <v>585</v>
      </c>
      <c r="E39" s="3"/>
    </row>
    <row r="40" spans="2:5" ht="30" x14ac:dyDescent="0.25">
      <c r="B40" s="11" t="s">
        <v>679</v>
      </c>
      <c r="D40" s="3" t="s">
        <v>586</v>
      </c>
      <c r="E40" s="3"/>
    </row>
    <row r="41" spans="2:5" x14ac:dyDescent="0.25">
      <c r="B41" s="11" t="s">
        <v>680</v>
      </c>
      <c r="D41" s="3" t="s">
        <v>587</v>
      </c>
      <c r="E41" s="3"/>
    </row>
    <row r="42" spans="2:5" x14ac:dyDescent="0.25">
      <c r="B42" s="11" t="s">
        <v>681</v>
      </c>
      <c r="D42" s="3" t="s">
        <v>588</v>
      </c>
      <c r="E42" s="3"/>
    </row>
    <row r="43" spans="2:5" x14ac:dyDescent="0.25">
      <c r="B43" s="11" t="s">
        <v>682</v>
      </c>
      <c r="D43" s="3" t="s">
        <v>589</v>
      </c>
      <c r="E43" s="3"/>
    </row>
    <row r="44" spans="2:5" x14ac:dyDescent="0.25">
      <c r="B44" s="11" t="s">
        <v>683</v>
      </c>
      <c r="D44" s="3" t="s">
        <v>590</v>
      </c>
      <c r="E44" s="3"/>
    </row>
    <row r="45" spans="2:5" ht="30" x14ac:dyDescent="0.25">
      <c r="B45" s="11" t="s">
        <v>684</v>
      </c>
      <c r="D45" s="3" t="s">
        <v>591</v>
      </c>
      <c r="E45" s="3"/>
    </row>
    <row r="46" spans="2:5" x14ac:dyDescent="0.25">
      <c r="B46" s="11" t="s">
        <v>685</v>
      </c>
      <c r="D46" s="3" t="s">
        <v>592</v>
      </c>
      <c r="E46" s="3"/>
    </row>
    <row r="47" spans="2:5" ht="30" x14ac:dyDescent="0.25">
      <c r="B47" s="11" t="s">
        <v>686</v>
      </c>
      <c r="D47" s="3" t="s">
        <v>593</v>
      </c>
      <c r="E47" s="3"/>
    </row>
    <row r="48" spans="2:5" ht="30" x14ac:dyDescent="0.25">
      <c r="B48" s="11" t="s">
        <v>687</v>
      </c>
      <c r="D48" s="3" t="s">
        <v>594</v>
      </c>
      <c r="E48" s="3"/>
    </row>
    <row r="49" spans="2:5" x14ac:dyDescent="0.25">
      <c r="B49" s="11" t="s">
        <v>688</v>
      </c>
      <c r="D49" s="3" t="s">
        <v>595</v>
      </c>
      <c r="E49" s="3"/>
    </row>
    <row r="50" spans="2:5" x14ac:dyDescent="0.25">
      <c r="B50" s="11" t="s">
        <v>689</v>
      </c>
      <c r="D50" s="3" t="s">
        <v>596</v>
      </c>
      <c r="E50" s="3"/>
    </row>
    <row r="51" spans="2:5" x14ac:dyDescent="0.25">
      <c r="B51" s="11" t="s">
        <v>690</v>
      </c>
      <c r="D51" s="3" t="s">
        <v>597</v>
      </c>
      <c r="E51" s="3"/>
    </row>
    <row r="52" spans="2:5" ht="30" x14ac:dyDescent="0.25">
      <c r="B52" s="11" t="s">
        <v>691</v>
      </c>
      <c r="D52" s="3" t="s">
        <v>598</v>
      </c>
      <c r="E52" s="3"/>
    </row>
    <row r="53" spans="2:5" ht="30" x14ac:dyDescent="0.25">
      <c r="B53" s="11" t="s">
        <v>692</v>
      </c>
      <c r="D53" s="3" t="s">
        <v>599</v>
      </c>
      <c r="E53" s="3"/>
    </row>
    <row r="54" spans="2:5" x14ac:dyDescent="0.25">
      <c r="B54" s="11" t="s">
        <v>693</v>
      </c>
      <c r="D54" s="3" t="s">
        <v>600</v>
      </c>
      <c r="E54" s="3"/>
    </row>
    <row r="55" spans="2:5" ht="30" x14ac:dyDescent="0.25">
      <c r="B55" s="11" t="s">
        <v>694</v>
      </c>
      <c r="D55" s="3" t="s">
        <v>601</v>
      </c>
      <c r="E55" s="3"/>
    </row>
    <row r="56" spans="2:5" ht="30" x14ac:dyDescent="0.25">
      <c r="B56" s="11" t="s">
        <v>695</v>
      </c>
      <c r="D56" s="3" t="s">
        <v>602</v>
      </c>
      <c r="E56" s="3"/>
    </row>
    <row r="57" spans="2:5" x14ac:dyDescent="0.25">
      <c r="B57" s="11" t="s">
        <v>696</v>
      </c>
      <c r="D57" s="3" t="s">
        <v>603</v>
      </c>
      <c r="E57" s="3"/>
    </row>
    <row r="58" spans="2:5" ht="30" x14ac:dyDescent="0.25">
      <c r="B58" s="11" t="s">
        <v>697</v>
      </c>
      <c r="D58" s="3" t="s">
        <v>604</v>
      </c>
      <c r="E58" s="3"/>
    </row>
    <row r="59" spans="2:5" x14ac:dyDescent="0.25">
      <c r="B59" s="11" t="s">
        <v>698</v>
      </c>
      <c r="D59" s="3" t="s">
        <v>605</v>
      </c>
      <c r="E59" s="3"/>
    </row>
    <row r="61" spans="2:5" x14ac:dyDescent="0.25">
      <c r="C61">
        <f>SUM(Table17[Score])</f>
        <v>0</v>
      </c>
      <c r="D61" t="s">
        <v>80</v>
      </c>
    </row>
    <row r="62" spans="2:5" x14ac:dyDescent="0.25">
      <c r="C62">
        <f>COUNT(Table17[Score])</f>
        <v>0</v>
      </c>
      <c r="D62" t="s">
        <v>81</v>
      </c>
    </row>
    <row r="63" spans="2:5" x14ac:dyDescent="0.25">
      <c r="C63">
        <f>IF(C61&lt;&gt;0,C61/C62,0)</f>
        <v>0</v>
      </c>
      <c r="D63" t="s">
        <v>24</v>
      </c>
    </row>
  </sheetData>
  <mergeCells count="2">
    <mergeCell ref="A5:E5"/>
    <mergeCell ref="A7:D7"/>
  </mergeCells>
  <phoneticPr fontId="5" type="noConversion"/>
  <dataValidations count="1">
    <dataValidation type="whole" allowBlank="1" showInputMessage="1" showErrorMessage="1" sqref="C15:C59" xr:uid="{58BE1AE3-7218-4575-AA08-7B258F91202D}">
      <formula1>1</formula1>
      <formula2>5</formula2>
    </dataValidation>
  </dataValidations>
  <pageMargins left="0.7" right="0.7" top="0.75" bottom="0.75" header="0.3" footer="0.3"/>
  <pageSetup scale="66" fitToHeight="0" orientation="portrait" horizontalDpi="1200" verticalDpi="120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9F396-8AC4-4B7B-B01E-41B8FC1ABAAE}">
  <sheetPr>
    <tabColor rgb="FF7030A0"/>
    <pageSetUpPr fitToPage="1"/>
  </sheetPr>
  <dimension ref="A1:E87"/>
  <sheetViews>
    <sheetView workbookViewId="0"/>
  </sheetViews>
  <sheetFormatPr defaultRowHeight="15" x14ac:dyDescent="0.25"/>
  <cols>
    <col min="1" max="1" width="2.85546875" customWidth="1"/>
    <col min="2" max="2" width="5.7109375" customWidth="1"/>
    <col min="3" max="3" width="8" customWidth="1"/>
    <col min="4" max="4" width="64.28515625" customWidth="1"/>
    <col min="5" max="5" width="57.140625" customWidth="1"/>
  </cols>
  <sheetData>
    <row r="1" spans="1:5" s="5" customFormat="1" ht="21" x14ac:dyDescent="0.35">
      <c r="A1" s="5" t="s">
        <v>4</v>
      </c>
    </row>
    <row r="2" spans="1:5" s="4" customFormat="1" x14ac:dyDescent="0.25">
      <c r="A2" s="4" t="s">
        <v>15</v>
      </c>
    </row>
    <row r="3" spans="1:5" s="4" customFormat="1" x14ac:dyDescent="0.25"/>
    <row r="5" spans="1:5" x14ac:dyDescent="0.25">
      <c r="A5" s="13" t="s">
        <v>606</v>
      </c>
      <c r="B5" s="13"/>
      <c r="C5" s="13"/>
      <c r="D5" s="13"/>
      <c r="E5" s="13"/>
    </row>
    <row r="6" spans="1:5" x14ac:dyDescent="0.25">
      <c r="A6" s="2"/>
      <c r="B6" s="2"/>
      <c r="C6" s="2"/>
      <c r="D6" s="2"/>
      <c r="E6" s="2"/>
    </row>
    <row r="7" spans="1:5" ht="15" customHeight="1" x14ac:dyDescent="0.25">
      <c r="A7" s="15" t="s">
        <v>17</v>
      </c>
      <c r="B7" s="16"/>
      <c r="C7" s="16"/>
      <c r="D7" s="17"/>
      <c r="E7" s="10"/>
    </row>
    <row r="8" spans="1:5" x14ac:dyDescent="0.25">
      <c r="A8" s="1"/>
      <c r="C8">
        <v>5</v>
      </c>
      <c r="D8" s="6" t="s">
        <v>18</v>
      </c>
    </row>
    <row r="9" spans="1:5" x14ac:dyDescent="0.25">
      <c r="A9" s="1"/>
      <c r="C9">
        <v>4</v>
      </c>
      <c r="D9" s="6" t="s">
        <v>19</v>
      </c>
    </row>
    <row r="10" spans="1:5" x14ac:dyDescent="0.25">
      <c r="A10" s="1"/>
      <c r="C10">
        <v>3</v>
      </c>
      <c r="D10" s="6" t="s">
        <v>20</v>
      </c>
    </row>
    <row r="11" spans="1:5" x14ac:dyDescent="0.25">
      <c r="A11" s="1"/>
      <c r="C11">
        <v>2</v>
      </c>
      <c r="D11" s="6" t="s">
        <v>21</v>
      </c>
    </row>
    <row r="12" spans="1:5" x14ac:dyDescent="0.25">
      <c r="A12" s="7"/>
      <c r="B12" s="8"/>
      <c r="C12" s="8">
        <v>1</v>
      </c>
      <c r="D12" s="9" t="s">
        <v>22</v>
      </c>
    </row>
    <row r="14" spans="1:5" x14ac:dyDescent="0.25">
      <c r="B14" s="11" t="s">
        <v>23</v>
      </c>
      <c r="C14" t="s">
        <v>24</v>
      </c>
      <c r="D14" t="s">
        <v>25</v>
      </c>
      <c r="E14" t="s">
        <v>26</v>
      </c>
    </row>
    <row r="15" spans="1:5" x14ac:dyDescent="0.25">
      <c r="B15" s="11" t="s">
        <v>768</v>
      </c>
      <c r="D15" s="3" t="s">
        <v>699</v>
      </c>
      <c r="E15" s="3"/>
    </row>
    <row r="16" spans="1:5" x14ac:dyDescent="0.25">
      <c r="B16" s="11" t="s">
        <v>769</v>
      </c>
      <c r="D16" s="3" t="s">
        <v>700</v>
      </c>
      <c r="E16" s="3"/>
    </row>
    <row r="17" spans="2:5" ht="30" x14ac:dyDescent="0.25">
      <c r="B17" s="11" t="s">
        <v>770</v>
      </c>
      <c r="D17" s="3" t="s">
        <v>701</v>
      </c>
      <c r="E17" s="3"/>
    </row>
    <row r="18" spans="2:5" ht="30" x14ac:dyDescent="0.25">
      <c r="B18" s="11" t="s">
        <v>771</v>
      </c>
      <c r="D18" s="3" t="s">
        <v>702</v>
      </c>
      <c r="E18" s="3"/>
    </row>
    <row r="19" spans="2:5" x14ac:dyDescent="0.25">
      <c r="B19" s="11" t="s">
        <v>772</v>
      </c>
      <c r="D19" s="3" t="s">
        <v>703</v>
      </c>
      <c r="E19" s="3"/>
    </row>
    <row r="20" spans="2:5" x14ac:dyDescent="0.25">
      <c r="B20" s="11" t="s">
        <v>773</v>
      </c>
      <c r="D20" s="3" t="s">
        <v>704</v>
      </c>
      <c r="E20" s="3"/>
    </row>
    <row r="21" spans="2:5" x14ac:dyDescent="0.25">
      <c r="B21" s="11" t="s">
        <v>774</v>
      </c>
      <c r="D21" s="3" t="s">
        <v>705</v>
      </c>
      <c r="E21" s="3"/>
    </row>
    <row r="22" spans="2:5" x14ac:dyDescent="0.25">
      <c r="B22" s="11" t="s">
        <v>775</v>
      </c>
      <c r="D22" s="3" t="s">
        <v>706</v>
      </c>
      <c r="E22" s="3"/>
    </row>
    <row r="23" spans="2:5" ht="30" x14ac:dyDescent="0.25">
      <c r="B23" s="11" t="s">
        <v>776</v>
      </c>
      <c r="D23" s="3" t="s">
        <v>707</v>
      </c>
      <c r="E23" s="3"/>
    </row>
    <row r="24" spans="2:5" x14ac:dyDescent="0.25">
      <c r="B24" s="11" t="s">
        <v>777</v>
      </c>
      <c r="D24" s="3" t="s">
        <v>708</v>
      </c>
      <c r="E24" s="3"/>
    </row>
    <row r="25" spans="2:5" x14ac:dyDescent="0.25">
      <c r="B25" s="11" t="s">
        <v>778</v>
      </c>
      <c r="D25" s="3" t="s">
        <v>709</v>
      </c>
      <c r="E25" s="3"/>
    </row>
    <row r="26" spans="2:5" x14ac:dyDescent="0.25">
      <c r="B26" s="11" t="s">
        <v>779</v>
      </c>
      <c r="D26" s="3" t="s">
        <v>710</v>
      </c>
      <c r="E26" s="3"/>
    </row>
    <row r="27" spans="2:5" x14ac:dyDescent="0.25">
      <c r="B27" s="11" t="s">
        <v>780</v>
      </c>
      <c r="D27" s="3" t="s">
        <v>711</v>
      </c>
      <c r="E27" s="3"/>
    </row>
    <row r="28" spans="2:5" x14ac:dyDescent="0.25">
      <c r="B28" s="11" t="s">
        <v>781</v>
      </c>
      <c r="D28" s="3" t="s">
        <v>712</v>
      </c>
      <c r="E28" s="3"/>
    </row>
    <row r="29" spans="2:5" x14ac:dyDescent="0.25">
      <c r="B29" s="11" t="s">
        <v>782</v>
      </c>
      <c r="D29" s="3" t="s">
        <v>713</v>
      </c>
      <c r="E29" s="3"/>
    </row>
    <row r="30" spans="2:5" x14ac:dyDescent="0.25">
      <c r="B30" s="11" t="s">
        <v>783</v>
      </c>
      <c r="D30" s="3" t="s">
        <v>714</v>
      </c>
      <c r="E30" s="3"/>
    </row>
    <row r="31" spans="2:5" x14ac:dyDescent="0.25">
      <c r="B31" s="11" t="s">
        <v>784</v>
      </c>
      <c r="D31" s="3" t="s">
        <v>715</v>
      </c>
      <c r="E31" s="3"/>
    </row>
    <row r="32" spans="2:5" ht="30" x14ac:dyDescent="0.25">
      <c r="B32" s="11" t="s">
        <v>785</v>
      </c>
      <c r="D32" s="3" t="s">
        <v>716</v>
      </c>
      <c r="E32" s="3"/>
    </row>
    <row r="33" spans="2:5" x14ac:dyDescent="0.25">
      <c r="B33" s="11" t="s">
        <v>786</v>
      </c>
      <c r="D33" s="3" t="s">
        <v>717</v>
      </c>
      <c r="E33" s="3"/>
    </row>
    <row r="34" spans="2:5" x14ac:dyDescent="0.25">
      <c r="B34" s="11" t="s">
        <v>787</v>
      </c>
      <c r="D34" s="3" t="s">
        <v>718</v>
      </c>
      <c r="E34" s="3"/>
    </row>
    <row r="35" spans="2:5" ht="30" x14ac:dyDescent="0.25">
      <c r="B35" s="11" t="s">
        <v>788</v>
      </c>
      <c r="D35" s="3" t="s">
        <v>719</v>
      </c>
      <c r="E35" s="3"/>
    </row>
    <row r="36" spans="2:5" ht="30" x14ac:dyDescent="0.25">
      <c r="B36" s="11" t="s">
        <v>789</v>
      </c>
      <c r="D36" s="3" t="s">
        <v>720</v>
      </c>
      <c r="E36" s="3"/>
    </row>
    <row r="37" spans="2:5" x14ac:dyDescent="0.25">
      <c r="B37" s="11" t="s">
        <v>790</v>
      </c>
      <c r="D37" s="3" t="s">
        <v>721</v>
      </c>
      <c r="E37" s="3"/>
    </row>
    <row r="38" spans="2:5" x14ac:dyDescent="0.25">
      <c r="B38" s="11" t="s">
        <v>791</v>
      </c>
      <c r="D38" s="3" t="s">
        <v>722</v>
      </c>
      <c r="E38" s="3"/>
    </row>
    <row r="39" spans="2:5" ht="30" x14ac:dyDescent="0.25">
      <c r="B39" s="11" t="s">
        <v>792</v>
      </c>
      <c r="D39" s="3" t="s">
        <v>723</v>
      </c>
      <c r="E39" s="3"/>
    </row>
    <row r="40" spans="2:5" ht="30" x14ac:dyDescent="0.25">
      <c r="B40" s="11" t="s">
        <v>793</v>
      </c>
      <c r="D40" s="3" t="s">
        <v>724</v>
      </c>
      <c r="E40" s="3"/>
    </row>
    <row r="41" spans="2:5" ht="30" x14ac:dyDescent="0.25">
      <c r="B41" s="11" t="s">
        <v>794</v>
      </c>
      <c r="D41" s="3" t="s">
        <v>725</v>
      </c>
      <c r="E41" s="3"/>
    </row>
    <row r="42" spans="2:5" ht="30" x14ac:dyDescent="0.25">
      <c r="B42" s="11" t="s">
        <v>795</v>
      </c>
      <c r="D42" s="3" t="s">
        <v>726</v>
      </c>
      <c r="E42" s="3"/>
    </row>
    <row r="43" spans="2:5" ht="30" x14ac:dyDescent="0.25">
      <c r="B43" s="11" t="s">
        <v>796</v>
      </c>
      <c r="D43" s="3" t="s">
        <v>727</v>
      </c>
      <c r="E43" s="3"/>
    </row>
    <row r="44" spans="2:5" x14ac:dyDescent="0.25">
      <c r="B44" s="11" t="s">
        <v>797</v>
      </c>
      <c r="D44" s="3" t="s">
        <v>728</v>
      </c>
      <c r="E44" s="3"/>
    </row>
    <row r="45" spans="2:5" x14ac:dyDescent="0.25">
      <c r="B45" s="11" t="s">
        <v>798</v>
      </c>
      <c r="D45" s="3" t="s">
        <v>729</v>
      </c>
      <c r="E45" s="3"/>
    </row>
    <row r="46" spans="2:5" x14ac:dyDescent="0.25">
      <c r="B46" s="11" t="s">
        <v>799</v>
      </c>
      <c r="D46" s="3" t="s">
        <v>730</v>
      </c>
      <c r="E46" s="3"/>
    </row>
    <row r="47" spans="2:5" ht="30" x14ac:dyDescent="0.25">
      <c r="B47" s="11" t="s">
        <v>800</v>
      </c>
      <c r="D47" s="3" t="s">
        <v>731</v>
      </c>
      <c r="E47" s="3"/>
    </row>
    <row r="48" spans="2:5" x14ac:dyDescent="0.25">
      <c r="B48" s="11" t="s">
        <v>801</v>
      </c>
      <c r="D48" s="3" t="s">
        <v>732</v>
      </c>
      <c r="E48" s="3"/>
    </row>
    <row r="49" spans="2:5" x14ac:dyDescent="0.25">
      <c r="B49" s="11" t="s">
        <v>802</v>
      </c>
      <c r="D49" s="3" t="s">
        <v>733</v>
      </c>
      <c r="E49" s="3"/>
    </row>
    <row r="50" spans="2:5" x14ac:dyDescent="0.25">
      <c r="B50" s="11" t="s">
        <v>803</v>
      </c>
      <c r="D50" s="3" t="s">
        <v>734</v>
      </c>
      <c r="E50" s="3"/>
    </row>
    <row r="51" spans="2:5" x14ac:dyDescent="0.25">
      <c r="B51" s="11" t="s">
        <v>804</v>
      </c>
      <c r="D51" s="3" t="s">
        <v>735</v>
      </c>
      <c r="E51" s="3"/>
    </row>
    <row r="52" spans="2:5" x14ac:dyDescent="0.25">
      <c r="B52" s="11" t="s">
        <v>805</v>
      </c>
      <c r="D52" s="3" t="s">
        <v>736</v>
      </c>
      <c r="E52" s="3"/>
    </row>
    <row r="53" spans="2:5" x14ac:dyDescent="0.25">
      <c r="B53" s="11" t="s">
        <v>806</v>
      </c>
      <c r="D53" s="3" t="s">
        <v>737</v>
      </c>
      <c r="E53" s="3"/>
    </row>
    <row r="54" spans="2:5" x14ac:dyDescent="0.25">
      <c r="B54" s="11" t="s">
        <v>807</v>
      </c>
      <c r="D54" s="3" t="s">
        <v>738</v>
      </c>
      <c r="E54" s="3"/>
    </row>
    <row r="55" spans="2:5" x14ac:dyDescent="0.25">
      <c r="B55" s="11" t="s">
        <v>808</v>
      </c>
      <c r="D55" s="3" t="s">
        <v>739</v>
      </c>
      <c r="E55" s="3"/>
    </row>
    <row r="56" spans="2:5" x14ac:dyDescent="0.25">
      <c r="B56" s="11" t="s">
        <v>809</v>
      </c>
      <c r="D56" s="3" t="s">
        <v>740</v>
      </c>
      <c r="E56" s="3"/>
    </row>
    <row r="57" spans="2:5" x14ac:dyDescent="0.25">
      <c r="B57" s="11" t="s">
        <v>810</v>
      </c>
      <c r="D57" s="3" t="s">
        <v>741</v>
      </c>
      <c r="E57" s="3"/>
    </row>
    <row r="58" spans="2:5" x14ac:dyDescent="0.25">
      <c r="B58" s="11" t="s">
        <v>811</v>
      </c>
      <c r="D58" s="3" t="s">
        <v>742</v>
      </c>
      <c r="E58" s="3"/>
    </row>
    <row r="59" spans="2:5" ht="30" x14ac:dyDescent="0.25">
      <c r="B59" s="11" t="s">
        <v>812</v>
      </c>
      <c r="D59" s="3" t="s">
        <v>743</v>
      </c>
      <c r="E59" s="3"/>
    </row>
    <row r="60" spans="2:5" x14ac:dyDescent="0.25">
      <c r="B60" s="11" t="s">
        <v>813</v>
      </c>
      <c r="D60" s="3" t="s">
        <v>744</v>
      </c>
      <c r="E60" s="3"/>
    </row>
    <row r="61" spans="2:5" ht="30" x14ac:dyDescent="0.25">
      <c r="B61" s="11" t="s">
        <v>814</v>
      </c>
      <c r="D61" s="3" t="s">
        <v>745</v>
      </c>
      <c r="E61" s="3"/>
    </row>
    <row r="62" spans="2:5" x14ac:dyDescent="0.25">
      <c r="B62" s="11" t="s">
        <v>815</v>
      </c>
      <c r="D62" s="3" t="s">
        <v>746</v>
      </c>
      <c r="E62" s="3"/>
    </row>
    <row r="63" spans="2:5" x14ac:dyDescent="0.25">
      <c r="B63" s="11" t="s">
        <v>816</v>
      </c>
      <c r="D63" s="3" t="s">
        <v>747</v>
      </c>
      <c r="E63" s="3"/>
    </row>
    <row r="64" spans="2:5" x14ac:dyDescent="0.25">
      <c r="B64" s="11" t="s">
        <v>817</v>
      </c>
      <c r="D64" s="3" t="s">
        <v>748</v>
      </c>
      <c r="E64" s="3"/>
    </row>
    <row r="65" spans="2:5" x14ac:dyDescent="0.25">
      <c r="B65" s="11" t="s">
        <v>818</v>
      </c>
      <c r="D65" s="3" t="s">
        <v>749</v>
      </c>
      <c r="E65" s="3"/>
    </row>
    <row r="66" spans="2:5" ht="30" x14ac:dyDescent="0.25">
      <c r="B66" s="11" t="s">
        <v>819</v>
      </c>
      <c r="D66" s="3" t="s">
        <v>750</v>
      </c>
      <c r="E66" s="3"/>
    </row>
    <row r="67" spans="2:5" ht="45" x14ac:dyDescent="0.25">
      <c r="B67" s="11" t="s">
        <v>820</v>
      </c>
      <c r="D67" s="3" t="s">
        <v>751</v>
      </c>
      <c r="E67" s="3"/>
    </row>
    <row r="68" spans="2:5" ht="30" x14ac:dyDescent="0.25">
      <c r="B68" s="11" t="s">
        <v>821</v>
      </c>
      <c r="D68" s="3" t="s">
        <v>752</v>
      </c>
      <c r="E68" s="3"/>
    </row>
    <row r="69" spans="2:5" ht="30" x14ac:dyDescent="0.25">
      <c r="B69" s="11" t="s">
        <v>822</v>
      </c>
      <c r="D69" s="3" t="s">
        <v>753</v>
      </c>
      <c r="E69" s="3"/>
    </row>
    <row r="70" spans="2:5" x14ac:dyDescent="0.25">
      <c r="B70" s="11" t="s">
        <v>823</v>
      </c>
      <c r="D70" s="3" t="s">
        <v>754</v>
      </c>
      <c r="E70" s="3"/>
    </row>
    <row r="71" spans="2:5" ht="30" x14ac:dyDescent="0.25">
      <c r="B71" s="11" t="s">
        <v>824</v>
      </c>
      <c r="D71" s="3" t="s">
        <v>755</v>
      </c>
      <c r="E71" s="3"/>
    </row>
    <row r="72" spans="2:5" x14ac:dyDescent="0.25">
      <c r="B72" s="11" t="s">
        <v>825</v>
      </c>
      <c r="D72" s="3" t="s">
        <v>756</v>
      </c>
      <c r="E72" s="3"/>
    </row>
    <row r="73" spans="2:5" x14ac:dyDescent="0.25">
      <c r="B73" s="11" t="s">
        <v>826</v>
      </c>
      <c r="D73" s="3" t="s">
        <v>757</v>
      </c>
      <c r="E73" s="3"/>
    </row>
    <row r="74" spans="2:5" x14ac:dyDescent="0.25">
      <c r="B74" s="11" t="s">
        <v>827</v>
      </c>
      <c r="D74" s="3" t="s">
        <v>758</v>
      </c>
      <c r="E74" s="3"/>
    </row>
    <row r="75" spans="2:5" x14ac:dyDescent="0.25">
      <c r="B75" s="11" t="s">
        <v>828</v>
      </c>
      <c r="D75" s="3" t="s">
        <v>759</v>
      </c>
      <c r="E75" s="3"/>
    </row>
    <row r="76" spans="2:5" ht="30" x14ac:dyDescent="0.25">
      <c r="B76" s="11" t="s">
        <v>829</v>
      </c>
      <c r="D76" s="3" t="s">
        <v>760</v>
      </c>
      <c r="E76" s="3"/>
    </row>
    <row r="77" spans="2:5" ht="30" x14ac:dyDescent="0.25">
      <c r="B77" s="11" t="s">
        <v>830</v>
      </c>
      <c r="D77" s="3" t="s">
        <v>761</v>
      </c>
      <c r="E77" s="3"/>
    </row>
    <row r="78" spans="2:5" x14ac:dyDescent="0.25">
      <c r="B78" s="11" t="s">
        <v>831</v>
      </c>
      <c r="D78" s="3" t="s">
        <v>762</v>
      </c>
      <c r="E78" s="3"/>
    </row>
    <row r="79" spans="2:5" x14ac:dyDescent="0.25">
      <c r="B79" s="11" t="s">
        <v>832</v>
      </c>
      <c r="D79" s="3" t="s">
        <v>763</v>
      </c>
      <c r="E79" s="3"/>
    </row>
    <row r="80" spans="2:5" ht="30" x14ac:dyDescent="0.25">
      <c r="B80" s="11" t="s">
        <v>833</v>
      </c>
      <c r="D80" s="3" t="s">
        <v>764</v>
      </c>
      <c r="E80" s="3"/>
    </row>
    <row r="81" spans="2:5" x14ac:dyDescent="0.25">
      <c r="B81" s="11" t="s">
        <v>834</v>
      </c>
      <c r="D81" s="3" t="s">
        <v>765</v>
      </c>
      <c r="E81" s="3"/>
    </row>
    <row r="82" spans="2:5" x14ac:dyDescent="0.25">
      <c r="B82" s="11" t="s">
        <v>835</v>
      </c>
      <c r="D82" s="3" t="s">
        <v>766</v>
      </c>
      <c r="E82" s="3"/>
    </row>
    <row r="83" spans="2:5" ht="30" x14ac:dyDescent="0.25">
      <c r="B83" s="11" t="s">
        <v>836</v>
      </c>
      <c r="D83" s="3" t="s">
        <v>767</v>
      </c>
      <c r="E83" s="3"/>
    </row>
    <row r="85" spans="2:5" x14ac:dyDescent="0.25">
      <c r="C85">
        <f>SUM(Table18[Score])</f>
        <v>0</v>
      </c>
      <c r="D85" t="s">
        <v>80</v>
      </c>
    </row>
    <row r="86" spans="2:5" x14ac:dyDescent="0.25">
      <c r="C86">
        <f>COUNT(Table18[Score])</f>
        <v>0</v>
      </c>
      <c r="D86" t="s">
        <v>81</v>
      </c>
    </row>
    <row r="87" spans="2:5" x14ac:dyDescent="0.25">
      <c r="C87">
        <f>IF(C85&lt;&gt;0,C85/C86,0)</f>
        <v>0</v>
      </c>
      <c r="D87" t="s">
        <v>24</v>
      </c>
    </row>
  </sheetData>
  <mergeCells count="2">
    <mergeCell ref="A5:E5"/>
    <mergeCell ref="A7:D7"/>
  </mergeCells>
  <phoneticPr fontId="5" type="noConversion"/>
  <dataValidations count="1">
    <dataValidation type="whole" allowBlank="1" showInputMessage="1" showErrorMessage="1" sqref="C15:C83" xr:uid="{D4427197-A39F-4BD8-9912-DE6DD6078C9C}">
      <formula1>1</formula1>
      <formula2>5</formula2>
    </dataValidation>
  </dataValidations>
  <pageMargins left="0.7" right="0.7" top="0.75" bottom="0.75" header="0.3" footer="0.3"/>
  <pageSetup scale="66" fitToHeight="0"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9E863-0D93-41D2-9C15-62B23EF2C3A1}">
  <sheetPr>
    <tabColor theme="4" tint="-0.499984740745262"/>
    <pageSetUpPr fitToPage="1"/>
  </sheetPr>
  <dimension ref="A1:AH9"/>
  <sheetViews>
    <sheetView workbookViewId="0">
      <selection activeCell="AJ7" sqref="AJ7"/>
    </sheetView>
  </sheetViews>
  <sheetFormatPr defaultColWidth="2.85546875" defaultRowHeight="15" x14ac:dyDescent="0.25"/>
  <sheetData>
    <row r="1" spans="1:34" s="5" customFormat="1" ht="21" x14ac:dyDescent="0.35">
      <c r="A1" s="5" t="s">
        <v>4</v>
      </c>
    </row>
    <row r="2" spans="1:34" s="4" customFormat="1" x14ac:dyDescent="0.25">
      <c r="A2" s="4" t="s">
        <v>5</v>
      </c>
    </row>
    <row r="3" spans="1:34" s="4" customFormat="1" x14ac:dyDescent="0.25"/>
    <row r="4" spans="1:34" s="23" customFormat="1" x14ac:dyDescent="0.25"/>
    <row r="5" spans="1:34" s="23" customFormat="1" ht="120.75" customHeight="1" x14ac:dyDescent="0.25">
      <c r="A5" s="24" t="s">
        <v>850</v>
      </c>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row>
    <row r="7" spans="1:34" ht="409.5" customHeight="1" x14ac:dyDescent="0.25">
      <c r="A7" s="13" t="s">
        <v>845</v>
      </c>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9" spans="1:34" ht="110.25" customHeight="1" x14ac:dyDescent="0.25">
      <c r="A9" s="14" t="s">
        <v>851</v>
      </c>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sheetData>
  <mergeCells count="3">
    <mergeCell ref="A7:AH7"/>
    <mergeCell ref="A9:AH9"/>
    <mergeCell ref="A5:AH5"/>
  </mergeCells>
  <pageMargins left="0.7" right="0.7" top="0.75" bottom="0.75" header="0.3" footer="0.3"/>
  <pageSetup scale="94"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3C21A-E523-47BE-BEB0-33578655F798}">
  <sheetPr>
    <tabColor theme="4" tint="-0.499984740745262"/>
  </sheetPr>
  <dimension ref="A1:A3"/>
  <sheetViews>
    <sheetView workbookViewId="0">
      <selection activeCell="A3" sqref="A3:XFD3"/>
    </sheetView>
  </sheetViews>
  <sheetFormatPr defaultColWidth="2.85546875" defaultRowHeight="15" x14ac:dyDescent="0.25"/>
  <sheetData>
    <row r="1" spans="1:1" s="5" customFormat="1" ht="21" x14ac:dyDescent="0.35">
      <c r="A1" s="5" t="s">
        <v>4</v>
      </c>
    </row>
    <row r="2" spans="1:1" s="4" customFormat="1" x14ac:dyDescent="0.25">
      <c r="A2" s="4" t="s">
        <v>6</v>
      </c>
    </row>
    <row r="3" spans="1:1" s="4" customFormat="1" x14ac:dyDescent="0.25"/>
  </sheetData>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3DF5E-CAA8-4384-930F-61F43573CB6C}">
  <sheetPr>
    <tabColor theme="4" tint="-0.499984740745262"/>
  </sheetPr>
  <dimension ref="A1:B13"/>
  <sheetViews>
    <sheetView workbookViewId="0"/>
  </sheetViews>
  <sheetFormatPr defaultColWidth="2.85546875" defaultRowHeight="15" x14ac:dyDescent="0.25"/>
  <cols>
    <col min="1" max="1" width="10.42578125" customWidth="1"/>
    <col min="2" max="2" width="8" customWidth="1"/>
  </cols>
  <sheetData>
    <row r="1" spans="1:2" s="5" customFormat="1" ht="21" x14ac:dyDescent="0.35">
      <c r="A1" s="5" t="s">
        <v>4</v>
      </c>
    </row>
    <row r="2" spans="1:2" s="4" customFormat="1" x14ac:dyDescent="0.25">
      <c r="A2" s="4" t="s">
        <v>837</v>
      </c>
    </row>
    <row r="3" spans="1:2" s="4" customFormat="1" x14ac:dyDescent="0.25"/>
    <row r="5" spans="1:2" x14ac:dyDescent="0.25">
      <c r="A5" t="s">
        <v>843</v>
      </c>
    </row>
    <row r="6" spans="1:2" x14ac:dyDescent="0.25">
      <c r="A6" t="s">
        <v>844</v>
      </c>
      <c r="B6" t="s">
        <v>24</v>
      </c>
    </row>
    <row r="7" spans="1:2" x14ac:dyDescent="0.25">
      <c r="A7" t="s">
        <v>7</v>
      </c>
      <c r="B7">
        <f>Recognize!C79</f>
        <v>0</v>
      </c>
    </row>
    <row r="8" spans="1:2" x14ac:dyDescent="0.25">
      <c r="A8" t="s">
        <v>8</v>
      </c>
      <c r="B8">
        <f>Define!C82</f>
        <v>0</v>
      </c>
    </row>
    <row r="9" spans="1:2" x14ac:dyDescent="0.25">
      <c r="A9" t="s">
        <v>838</v>
      </c>
      <c r="B9">
        <f>Measure!C84</f>
        <v>0</v>
      </c>
    </row>
    <row r="10" spans="1:2" x14ac:dyDescent="0.25">
      <c r="A10" t="s">
        <v>839</v>
      </c>
      <c r="B10">
        <f>Analyze!C75</f>
        <v>0</v>
      </c>
    </row>
    <row r="11" spans="1:2" x14ac:dyDescent="0.25">
      <c r="A11" t="s">
        <v>840</v>
      </c>
      <c r="B11">
        <f>Improve!C65</f>
        <v>0</v>
      </c>
    </row>
    <row r="12" spans="1:2" x14ac:dyDescent="0.25">
      <c r="A12" t="s">
        <v>841</v>
      </c>
      <c r="B12">
        <f>Control!C63</f>
        <v>0</v>
      </c>
    </row>
    <row r="13" spans="1:2" x14ac:dyDescent="0.25">
      <c r="A13" t="s">
        <v>842</v>
      </c>
      <c r="B13">
        <f>Sustain!C87</f>
        <v>0</v>
      </c>
    </row>
  </sheetData>
  <pageMargins left="0.7" right="0.7" top="0.75" bottom="0.75" header="0.3" footer="0.3"/>
  <pageSetup orientation="portrait" horizontalDpi="1200" verticalDpi="12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F3C8F-1289-404F-A8F7-77514DD3B088}">
  <sheetPr>
    <tabColor rgb="FF7030A0"/>
    <pageSetUpPr fitToPage="1"/>
  </sheetPr>
  <dimension ref="A1:E79"/>
  <sheetViews>
    <sheetView topLeftCell="A3" workbookViewId="0">
      <selection activeCell="A17" sqref="A17"/>
    </sheetView>
  </sheetViews>
  <sheetFormatPr defaultRowHeight="15" x14ac:dyDescent="0.25"/>
  <cols>
    <col min="1" max="1" width="2.85546875" customWidth="1"/>
    <col min="2" max="2" width="5.7109375" customWidth="1"/>
    <col min="3" max="3" width="8" customWidth="1"/>
    <col min="4" max="4" width="64.28515625" customWidth="1"/>
    <col min="5" max="5" width="57.140625" customWidth="1"/>
  </cols>
  <sheetData>
    <row r="1" spans="1:5" s="5" customFormat="1" ht="21" x14ac:dyDescent="0.35">
      <c r="A1" s="5" t="s">
        <v>4</v>
      </c>
    </row>
    <row r="2" spans="1:5" s="4" customFormat="1" x14ac:dyDescent="0.25">
      <c r="A2" s="4" t="s">
        <v>9</v>
      </c>
    </row>
    <row r="3" spans="1:5" s="4" customFormat="1" x14ac:dyDescent="0.25"/>
    <row r="5" spans="1:5" x14ac:dyDescent="0.25">
      <c r="A5" s="13" t="s">
        <v>16</v>
      </c>
      <c r="B5" s="13"/>
      <c r="C5" s="13"/>
      <c r="D5" s="13"/>
      <c r="E5" s="13"/>
    </row>
    <row r="6" spans="1:5" x14ac:dyDescent="0.25">
      <c r="A6" s="2"/>
      <c r="B6" s="2"/>
      <c r="C6" s="2"/>
      <c r="D6" s="2"/>
      <c r="E6" s="2"/>
    </row>
    <row r="7" spans="1:5" ht="15" customHeight="1" x14ac:dyDescent="0.25">
      <c r="A7" s="15" t="s">
        <v>17</v>
      </c>
      <c r="B7" s="16"/>
      <c r="C7" s="16"/>
      <c r="D7" s="17"/>
      <c r="E7" s="10"/>
    </row>
    <row r="8" spans="1:5" x14ac:dyDescent="0.25">
      <c r="A8" s="1"/>
      <c r="C8">
        <v>5</v>
      </c>
      <c r="D8" s="6" t="s">
        <v>18</v>
      </c>
    </row>
    <row r="9" spans="1:5" x14ac:dyDescent="0.25">
      <c r="A9" s="1"/>
      <c r="C9">
        <v>4</v>
      </c>
      <c r="D9" s="6" t="s">
        <v>19</v>
      </c>
    </row>
    <row r="10" spans="1:5" x14ac:dyDescent="0.25">
      <c r="A10" s="1"/>
      <c r="C10">
        <v>3</v>
      </c>
      <c r="D10" s="6" t="s">
        <v>20</v>
      </c>
    </row>
    <row r="11" spans="1:5" x14ac:dyDescent="0.25">
      <c r="A11" s="1"/>
      <c r="C11">
        <v>2</v>
      </c>
      <c r="D11" s="6" t="s">
        <v>21</v>
      </c>
    </row>
    <row r="12" spans="1:5" x14ac:dyDescent="0.25">
      <c r="A12" s="7"/>
      <c r="B12" s="8"/>
      <c r="C12" s="8">
        <v>1</v>
      </c>
      <c r="D12" s="9" t="s">
        <v>22</v>
      </c>
    </row>
    <row r="14" spans="1:5" x14ac:dyDescent="0.25">
      <c r="A14" t="s">
        <v>846</v>
      </c>
    </row>
    <row r="15" spans="1:5" x14ac:dyDescent="0.25">
      <c r="A15" t="s">
        <v>847</v>
      </c>
    </row>
    <row r="16" spans="1:5" x14ac:dyDescent="0.25">
      <c r="A16" t="s">
        <v>848</v>
      </c>
    </row>
    <row r="17" spans="1:5" x14ac:dyDescent="0.25">
      <c r="A17" t="s">
        <v>849</v>
      </c>
    </row>
    <row r="18" spans="1:5" ht="15.75" thickBot="1" x14ac:dyDescent="0.3"/>
    <row r="19" spans="1:5" ht="15.75" thickBot="1" x14ac:dyDescent="0.3">
      <c r="B19" s="20" t="s">
        <v>23</v>
      </c>
      <c r="C19" s="18" t="s">
        <v>24</v>
      </c>
      <c r="D19" s="18" t="s">
        <v>25</v>
      </c>
      <c r="E19" s="18" t="s">
        <v>26</v>
      </c>
    </row>
    <row r="20" spans="1:5" x14ac:dyDescent="0.25">
      <c r="B20" s="21" t="s">
        <v>82</v>
      </c>
      <c r="C20" s="19"/>
      <c r="D20" s="22" t="s">
        <v>28</v>
      </c>
      <c r="E20" s="22"/>
    </row>
    <row r="22" spans="1:5" x14ac:dyDescent="0.25">
      <c r="B22" s="11" t="s">
        <v>23</v>
      </c>
      <c r="C22" t="s">
        <v>24</v>
      </c>
      <c r="D22" t="s">
        <v>25</v>
      </c>
      <c r="E22" t="s">
        <v>26</v>
      </c>
    </row>
    <row r="23" spans="1:5" x14ac:dyDescent="0.25">
      <c r="B23" s="11" t="s">
        <v>82</v>
      </c>
      <c r="D23" s="3" t="s">
        <v>28</v>
      </c>
      <c r="E23" s="3"/>
    </row>
    <row r="24" spans="1:5" x14ac:dyDescent="0.25">
      <c r="B24" s="11" t="s">
        <v>83</v>
      </c>
      <c r="D24" s="3" t="s">
        <v>29</v>
      </c>
      <c r="E24" s="3"/>
    </row>
    <row r="25" spans="1:5" ht="30" x14ac:dyDescent="0.25">
      <c r="B25" s="11" t="s">
        <v>84</v>
      </c>
      <c r="D25" s="3" t="s">
        <v>27</v>
      </c>
      <c r="E25" s="3"/>
    </row>
    <row r="26" spans="1:5" ht="30" x14ac:dyDescent="0.25">
      <c r="B26" s="11" t="s">
        <v>85</v>
      </c>
      <c r="D26" s="3" t="s">
        <v>30</v>
      </c>
      <c r="E26" s="3"/>
    </row>
    <row r="27" spans="1:5" x14ac:dyDescent="0.25">
      <c r="B27" s="11" t="s">
        <v>86</v>
      </c>
      <c r="D27" s="3" t="s">
        <v>31</v>
      </c>
      <c r="E27" s="3"/>
    </row>
    <row r="28" spans="1:5" x14ac:dyDescent="0.25">
      <c r="B28" s="11" t="s">
        <v>87</v>
      </c>
      <c r="D28" s="3" t="s">
        <v>32</v>
      </c>
      <c r="E28" s="3"/>
    </row>
    <row r="29" spans="1:5" x14ac:dyDescent="0.25">
      <c r="B29" s="11" t="s">
        <v>88</v>
      </c>
      <c r="D29" s="3" t="s">
        <v>33</v>
      </c>
      <c r="E29" s="3"/>
    </row>
    <row r="30" spans="1:5" ht="45" x14ac:dyDescent="0.25">
      <c r="B30" s="11" t="s">
        <v>89</v>
      </c>
      <c r="D30" s="3" t="s">
        <v>34</v>
      </c>
      <c r="E30" s="3"/>
    </row>
    <row r="31" spans="1:5" x14ac:dyDescent="0.25">
      <c r="B31" s="11" t="s">
        <v>90</v>
      </c>
      <c r="D31" s="3" t="s">
        <v>35</v>
      </c>
      <c r="E31" s="3"/>
    </row>
    <row r="32" spans="1:5" x14ac:dyDescent="0.25">
      <c r="B32" s="11" t="s">
        <v>91</v>
      </c>
      <c r="D32" s="3" t="s">
        <v>36</v>
      </c>
      <c r="E32" s="3"/>
    </row>
    <row r="33" spans="2:5" x14ac:dyDescent="0.25">
      <c r="B33" s="11" t="s">
        <v>92</v>
      </c>
      <c r="D33" s="3" t="s">
        <v>37</v>
      </c>
      <c r="E33" s="3"/>
    </row>
    <row r="34" spans="2:5" x14ac:dyDescent="0.25">
      <c r="B34" s="11" t="s">
        <v>93</v>
      </c>
      <c r="D34" s="3" t="s">
        <v>38</v>
      </c>
      <c r="E34" s="3"/>
    </row>
    <row r="35" spans="2:5" x14ac:dyDescent="0.25">
      <c r="B35" s="11" t="s">
        <v>94</v>
      </c>
      <c r="D35" s="3" t="s">
        <v>39</v>
      </c>
      <c r="E35" s="3"/>
    </row>
    <row r="36" spans="2:5" ht="30" x14ac:dyDescent="0.25">
      <c r="B36" s="11" t="s">
        <v>95</v>
      </c>
      <c r="D36" s="3" t="s">
        <v>40</v>
      </c>
      <c r="E36" s="3"/>
    </row>
    <row r="37" spans="2:5" x14ac:dyDescent="0.25">
      <c r="B37" s="11" t="s">
        <v>96</v>
      </c>
      <c r="D37" s="3" t="s">
        <v>41</v>
      </c>
      <c r="E37" s="3"/>
    </row>
    <row r="38" spans="2:5" x14ac:dyDescent="0.25">
      <c r="B38" s="11" t="s">
        <v>97</v>
      </c>
      <c r="D38" s="3" t="s">
        <v>42</v>
      </c>
      <c r="E38" s="3"/>
    </row>
    <row r="39" spans="2:5" ht="30" x14ac:dyDescent="0.25">
      <c r="B39" s="11" t="s">
        <v>98</v>
      </c>
      <c r="D39" s="3" t="s">
        <v>43</v>
      </c>
      <c r="E39" s="3"/>
    </row>
    <row r="40" spans="2:5" x14ac:dyDescent="0.25">
      <c r="B40" s="11" t="s">
        <v>99</v>
      </c>
      <c r="D40" s="3" t="s">
        <v>44</v>
      </c>
      <c r="E40" s="3"/>
    </row>
    <row r="41" spans="2:5" x14ac:dyDescent="0.25">
      <c r="B41" s="11" t="s">
        <v>100</v>
      </c>
      <c r="D41" s="3" t="s">
        <v>45</v>
      </c>
      <c r="E41" s="3"/>
    </row>
    <row r="42" spans="2:5" x14ac:dyDescent="0.25">
      <c r="B42" s="11" t="s">
        <v>101</v>
      </c>
      <c r="D42" s="3" t="s">
        <v>46</v>
      </c>
      <c r="E42" s="3"/>
    </row>
    <row r="43" spans="2:5" ht="30" x14ac:dyDescent="0.25">
      <c r="B43" s="11" t="s">
        <v>102</v>
      </c>
      <c r="D43" s="3" t="s">
        <v>47</v>
      </c>
      <c r="E43" s="3"/>
    </row>
    <row r="44" spans="2:5" x14ac:dyDescent="0.25">
      <c r="B44" s="11" t="s">
        <v>103</v>
      </c>
      <c r="D44" s="3" t="s">
        <v>48</v>
      </c>
      <c r="E44" s="3"/>
    </row>
    <row r="45" spans="2:5" x14ac:dyDescent="0.25">
      <c r="B45" s="11" t="s">
        <v>104</v>
      </c>
      <c r="D45" s="3" t="s">
        <v>49</v>
      </c>
      <c r="E45" s="3"/>
    </row>
    <row r="46" spans="2:5" x14ac:dyDescent="0.25">
      <c r="B46" s="11" t="s">
        <v>105</v>
      </c>
      <c r="D46" s="3" t="s">
        <v>50</v>
      </c>
      <c r="E46" s="3"/>
    </row>
    <row r="47" spans="2:5" ht="30" x14ac:dyDescent="0.25">
      <c r="B47" s="11" t="s">
        <v>106</v>
      </c>
      <c r="D47" s="3" t="s">
        <v>51</v>
      </c>
      <c r="E47" s="3"/>
    </row>
    <row r="48" spans="2:5" x14ac:dyDescent="0.25">
      <c r="B48" s="11" t="s">
        <v>107</v>
      </c>
      <c r="D48" s="3" t="s">
        <v>52</v>
      </c>
      <c r="E48" s="3"/>
    </row>
    <row r="49" spans="2:5" x14ac:dyDescent="0.25">
      <c r="B49" s="11" t="s">
        <v>108</v>
      </c>
      <c r="D49" s="3" t="s">
        <v>53</v>
      </c>
      <c r="E49" s="3"/>
    </row>
    <row r="50" spans="2:5" ht="30" x14ac:dyDescent="0.25">
      <c r="B50" s="11" t="s">
        <v>109</v>
      </c>
      <c r="D50" s="3" t="s">
        <v>54</v>
      </c>
      <c r="E50" s="3"/>
    </row>
    <row r="51" spans="2:5" ht="30" x14ac:dyDescent="0.25">
      <c r="B51" s="11" t="s">
        <v>110</v>
      </c>
      <c r="D51" s="3" t="s">
        <v>55</v>
      </c>
      <c r="E51" s="3"/>
    </row>
    <row r="52" spans="2:5" x14ac:dyDescent="0.25">
      <c r="B52" s="11" t="s">
        <v>111</v>
      </c>
      <c r="D52" s="3" t="s">
        <v>56</v>
      </c>
      <c r="E52" s="3"/>
    </row>
    <row r="53" spans="2:5" x14ac:dyDescent="0.25">
      <c r="B53" s="11" t="s">
        <v>112</v>
      </c>
      <c r="D53" s="3" t="s">
        <v>57</v>
      </c>
      <c r="E53" s="3"/>
    </row>
    <row r="54" spans="2:5" ht="30" x14ac:dyDescent="0.25">
      <c r="B54" s="11" t="s">
        <v>113</v>
      </c>
      <c r="D54" s="3" t="s">
        <v>58</v>
      </c>
      <c r="E54" s="3"/>
    </row>
    <row r="55" spans="2:5" ht="30" x14ac:dyDescent="0.25">
      <c r="B55" s="11" t="s">
        <v>114</v>
      </c>
      <c r="D55" s="3" t="s">
        <v>59</v>
      </c>
      <c r="E55" s="3"/>
    </row>
    <row r="56" spans="2:5" x14ac:dyDescent="0.25">
      <c r="B56" s="11" t="s">
        <v>115</v>
      </c>
      <c r="D56" s="3" t="s">
        <v>60</v>
      </c>
      <c r="E56" s="3"/>
    </row>
    <row r="57" spans="2:5" ht="45" x14ac:dyDescent="0.25">
      <c r="B57" s="11" t="s">
        <v>116</v>
      </c>
      <c r="D57" s="3" t="s">
        <v>61</v>
      </c>
      <c r="E57" s="3"/>
    </row>
    <row r="58" spans="2:5" ht="30" x14ac:dyDescent="0.25">
      <c r="B58" s="11" t="s">
        <v>117</v>
      </c>
      <c r="D58" s="3" t="s">
        <v>62</v>
      </c>
      <c r="E58" s="3"/>
    </row>
    <row r="59" spans="2:5" ht="30" x14ac:dyDescent="0.25">
      <c r="B59" s="11" t="s">
        <v>118</v>
      </c>
      <c r="D59" s="3" t="s">
        <v>63</v>
      </c>
      <c r="E59" s="3"/>
    </row>
    <row r="60" spans="2:5" x14ac:dyDescent="0.25">
      <c r="B60" s="11" t="s">
        <v>119</v>
      </c>
      <c r="D60" s="3" t="s">
        <v>64</v>
      </c>
      <c r="E60" s="3"/>
    </row>
    <row r="61" spans="2:5" x14ac:dyDescent="0.25">
      <c r="B61" s="11" t="s">
        <v>120</v>
      </c>
      <c r="D61" s="3" t="s">
        <v>65</v>
      </c>
      <c r="E61" s="3"/>
    </row>
    <row r="62" spans="2:5" x14ac:dyDescent="0.25">
      <c r="B62" s="11" t="s">
        <v>121</v>
      </c>
      <c r="D62" s="3" t="s">
        <v>66</v>
      </c>
      <c r="E62" s="3"/>
    </row>
    <row r="63" spans="2:5" x14ac:dyDescent="0.25">
      <c r="B63" s="11" t="s">
        <v>122</v>
      </c>
      <c r="D63" s="3" t="s">
        <v>67</v>
      </c>
      <c r="E63" s="3"/>
    </row>
    <row r="64" spans="2:5" x14ac:dyDescent="0.25">
      <c r="B64" s="11" t="s">
        <v>123</v>
      </c>
      <c r="D64" s="3" t="s">
        <v>68</v>
      </c>
      <c r="E64" s="3"/>
    </row>
    <row r="65" spans="2:5" x14ac:dyDescent="0.25">
      <c r="B65" s="11" t="s">
        <v>124</v>
      </c>
      <c r="D65" s="3" t="s">
        <v>69</v>
      </c>
      <c r="E65" s="3"/>
    </row>
    <row r="66" spans="2:5" x14ac:dyDescent="0.25">
      <c r="B66" s="11" t="s">
        <v>125</v>
      </c>
      <c r="D66" s="3" t="s">
        <v>70</v>
      </c>
      <c r="E66" s="3"/>
    </row>
    <row r="67" spans="2:5" x14ac:dyDescent="0.25">
      <c r="B67" s="11" t="s">
        <v>126</v>
      </c>
      <c r="D67" s="3" t="s">
        <v>71</v>
      </c>
      <c r="E67" s="3"/>
    </row>
    <row r="68" spans="2:5" x14ac:dyDescent="0.25">
      <c r="B68" s="11" t="s">
        <v>127</v>
      </c>
      <c r="D68" s="3" t="s">
        <v>72</v>
      </c>
      <c r="E68" s="3"/>
    </row>
    <row r="69" spans="2:5" ht="30" x14ac:dyDescent="0.25">
      <c r="B69" s="11" t="s">
        <v>128</v>
      </c>
      <c r="D69" s="3" t="s">
        <v>73</v>
      </c>
      <c r="E69" s="3"/>
    </row>
    <row r="70" spans="2:5" x14ac:dyDescent="0.25">
      <c r="B70" s="11" t="s">
        <v>129</v>
      </c>
      <c r="D70" s="3" t="s">
        <v>74</v>
      </c>
      <c r="E70" s="3"/>
    </row>
    <row r="71" spans="2:5" x14ac:dyDescent="0.25">
      <c r="B71" s="11" t="s">
        <v>130</v>
      </c>
      <c r="D71" s="3" t="s">
        <v>75</v>
      </c>
      <c r="E71" s="3"/>
    </row>
    <row r="72" spans="2:5" x14ac:dyDescent="0.25">
      <c r="B72" s="11" t="s">
        <v>131</v>
      </c>
      <c r="D72" s="3" t="s">
        <v>76</v>
      </c>
      <c r="E72" s="3"/>
    </row>
    <row r="73" spans="2:5" ht="30" x14ac:dyDescent="0.25">
      <c r="B73" s="11" t="s">
        <v>132</v>
      </c>
      <c r="D73" s="3" t="s">
        <v>77</v>
      </c>
      <c r="E73" s="3"/>
    </row>
    <row r="74" spans="2:5" ht="30" x14ac:dyDescent="0.25">
      <c r="B74" s="11" t="s">
        <v>133</v>
      </c>
      <c r="D74" s="3" t="s">
        <v>78</v>
      </c>
      <c r="E74" s="3"/>
    </row>
    <row r="75" spans="2:5" ht="30" x14ac:dyDescent="0.25">
      <c r="B75" s="11" t="s">
        <v>134</v>
      </c>
      <c r="D75" s="3" t="s">
        <v>79</v>
      </c>
      <c r="E75" s="3"/>
    </row>
    <row r="77" spans="2:5" x14ac:dyDescent="0.25">
      <c r="C77">
        <f>SUM(Table1[Score])</f>
        <v>0</v>
      </c>
      <c r="D77" t="s">
        <v>80</v>
      </c>
    </row>
    <row r="78" spans="2:5" x14ac:dyDescent="0.25">
      <c r="C78">
        <f>COUNT(Table1[Score])</f>
        <v>0</v>
      </c>
      <c r="D78" t="s">
        <v>81</v>
      </c>
    </row>
    <row r="79" spans="2:5" x14ac:dyDescent="0.25">
      <c r="C79">
        <f>IF(C77&lt;&gt;0,C77/C78,0)</f>
        <v>0</v>
      </c>
      <c r="D79" t="s">
        <v>24</v>
      </c>
    </row>
  </sheetData>
  <mergeCells count="2">
    <mergeCell ref="A5:E5"/>
    <mergeCell ref="A7:D7"/>
  </mergeCells>
  <phoneticPr fontId="5" type="noConversion"/>
  <dataValidations count="1">
    <dataValidation type="whole" allowBlank="1" showInputMessage="1" showErrorMessage="1" sqref="C23:C75 C20" xr:uid="{8B37AB7B-A328-430C-AE48-70CD4EB5CFF7}">
      <formula1>1</formula1>
      <formula2>5</formula2>
    </dataValidation>
  </dataValidations>
  <pageMargins left="0.7" right="0.7" top="0.75" bottom="0.75" header="0.3" footer="0.3"/>
  <pageSetup scale="66" fitToHeight="0" orientation="portrait"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DA473-A6F6-47BF-A759-B67533DF115B}">
  <sheetPr>
    <tabColor rgb="FF7030A0"/>
    <pageSetUpPr fitToPage="1"/>
  </sheetPr>
  <dimension ref="A1:E82"/>
  <sheetViews>
    <sheetView workbookViewId="0"/>
  </sheetViews>
  <sheetFormatPr defaultRowHeight="15" x14ac:dyDescent="0.25"/>
  <cols>
    <col min="1" max="1" width="2.85546875" customWidth="1"/>
    <col min="2" max="2" width="5.7109375" customWidth="1"/>
    <col min="3" max="3" width="8" customWidth="1"/>
    <col min="4" max="4" width="64.28515625" customWidth="1"/>
    <col min="5" max="5" width="57.140625" customWidth="1"/>
  </cols>
  <sheetData>
    <row r="1" spans="1:5" s="5" customFormat="1" ht="21" x14ac:dyDescent="0.35">
      <c r="A1" s="5" t="s">
        <v>4</v>
      </c>
    </row>
    <row r="2" spans="1:5" s="4" customFormat="1" x14ac:dyDescent="0.25">
      <c r="A2" s="4" t="s">
        <v>10</v>
      </c>
    </row>
    <row r="3" spans="1:5" s="4" customFormat="1" x14ac:dyDescent="0.25"/>
    <row r="5" spans="1:5" x14ac:dyDescent="0.25">
      <c r="A5" s="13" t="s">
        <v>135</v>
      </c>
      <c r="B5" s="13"/>
      <c r="C5" s="13"/>
      <c r="D5" s="13"/>
      <c r="E5" s="13"/>
    </row>
    <row r="6" spans="1:5" x14ac:dyDescent="0.25">
      <c r="A6" s="2"/>
      <c r="B6" s="2"/>
      <c r="C6" s="2"/>
      <c r="D6" s="2"/>
      <c r="E6" s="2"/>
    </row>
    <row r="7" spans="1:5" ht="15" customHeight="1" x14ac:dyDescent="0.25">
      <c r="A7" s="15" t="s">
        <v>17</v>
      </c>
      <c r="B7" s="16"/>
      <c r="C7" s="16"/>
      <c r="D7" s="17"/>
      <c r="E7" s="10"/>
    </row>
    <row r="8" spans="1:5" x14ac:dyDescent="0.25">
      <c r="A8" s="1"/>
      <c r="C8">
        <v>5</v>
      </c>
      <c r="D8" s="6" t="s">
        <v>18</v>
      </c>
    </row>
    <row r="9" spans="1:5" x14ac:dyDescent="0.25">
      <c r="A9" s="1"/>
      <c r="C9">
        <v>4</v>
      </c>
      <c r="D9" s="6" t="s">
        <v>19</v>
      </c>
    </row>
    <row r="10" spans="1:5" x14ac:dyDescent="0.25">
      <c r="A10" s="1"/>
      <c r="C10">
        <v>3</v>
      </c>
      <c r="D10" s="6" t="s">
        <v>20</v>
      </c>
    </row>
    <row r="11" spans="1:5" x14ac:dyDescent="0.25">
      <c r="A11" s="1"/>
      <c r="C11">
        <v>2</v>
      </c>
      <c r="D11" s="6" t="s">
        <v>21</v>
      </c>
    </row>
    <row r="12" spans="1:5" x14ac:dyDescent="0.25">
      <c r="A12" s="7"/>
      <c r="B12" s="8"/>
      <c r="C12" s="8">
        <v>1</v>
      </c>
      <c r="D12" s="9" t="s">
        <v>22</v>
      </c>
    </row>
    <row r="14" spans="1:5" x14ac:dyDescent="0.25">
      <c r="B14" s="11" t="s">
        <v>23</v>
      </c>
      <c r="C14" t="s">
        <v>24</v>
      </c>
      <c r="D14" t="s">
        <v>25</v>
      </c>
      <c r="E14" t="s">
        <v>26</v>
      </c>
    </row>
    <row r="15" spans="1:5" x14ac:dyDescent="0.25">
      <c r="B15" s="11" t="s">
        <v>201</v>
      </c>
      <c r="D15" s="3" t="s">
        <v>136</v>
      </c>
      <c r="E15" s="3"/>
    </row>
    <row r="16" spans="1:5" x14ac:dyDescent="0.25">
      <c r="B16" s="11" t="s">
        <v>202</v>
      </c>
      <c r="D16" s="3" t="s">
        <v>137</v>
      </c>
      <c r="E16" s="3"/>
    </row>
    <row r="17" spans="2:5" x14ac:dyDescent="0.25">
      <c r="B17" s="11" t="s">
        <v>203</v>
      </c>
      <c r="D17" s="3" t="s">
        <v>138</v>
      </c>
      <c r="E17" s="3"/>
    </row>
    <row r="18" spans="2:5" x14ac:dyDescent="0.25">
      <c r="B18" s="11" t="s">
        <v>204</v>
      </c>
      <c r="D18" s="3" t="s">
        <v>139</v>
      </c>
      <c r="E18" s="3"/>
    </row>
    <row r="19" spans="2:5" ht="30" x14ac:dyDescent="0.25">
      <c r="B19" s="11" t="s">
        <v>205</v>
      </c>
      <c r="D19" s="3" t="s">
        <v>140</v>
      </c>
      <c r="E19" s="3"/>
    </row>
    <row r="20" spans="2:5" x14ac:dyDescent="0.25">
      <c r="B20" s="11" t="s">
        <v>206</v>
      </c>
      <c r="D20" s="3" t="s">
        <v>141</v>
      </c>
      <c r="E20" s="3"/>
    </row>
    <row r="21" spans="2:5" x14ac:dyDescent="0.25">
      <c r="B21" s="11" t="s">
        <v>207</v>
      </c>
      <c r="D21" s="3" t="s">
        <v>142</v>
      </c>
      <c r="E21" s="3"/>
    </row>
    <row r="22" spans="2:5" x14ac:dyDescent="0.25">
      <c r="B22" s="11" t="s">
        <v>208</v>
      </c>
      <c r="D22" s="3" t="s">
        <v>143</v>
      </c>
      <c r="E22" s="3"/>
    </row>
    <row r="23" spans="2:5" x14ac:dyDescent="0.25">
      <c r="B23" s="11" t="s">
        <v>209</v>
      </c>
      <c r="D23" s="3" t="s">
        <v>144</v>
      </c>
      <c r="E23" s="3"/>
    </row>
    <row r="24" spans="2:5" ht="45" x14ac:dyDescent="0.25">
      <c r="B24" s="11" t="s">
        <v>210</v>
      </c>
      <c r="D24" s="3" t="s">
        <v>145</v>
      </c>
      <c r="E24" s="3"/>
    </row>
    <row r="25" spans="2:5" x14ac:dyDescent="0.25">
      <c r="B25" s="11" t="s">
        <v>211</v>
      </c>
      <c r="D25" s="3" t="s">
        <v>146</v>
      </c>
      <c r="E25" s="3"/>
    </row>
    <row r="26" spans="2:5" x14ac:dyDescent="0.25">
      <c r="B26" s="11" t="s">
        <v>212</v>
      </c>
      <c r="D26" s="3" t="s">
        <v>147</v>
      </c>
      <c r="E26" s="3"/>
    </row>
    <row r="27" spans="2:5" ht="30" x14ac:dyDescent="0.25">
      <c r="B27" s="11" t="s">
        <v>213</v>
      </c>
      <c r="D27" s="3" t="s">
        <v>148</v>
      </c>
      <c r="E27" s="3"/>
    </row>
    <row r="28" spans="2:5" x14ac:dyDescent="0.25">
      <c r="B28" s="11" t="s">
        <v>214</v>
      </c>
      <c r="D28" s="3" t="s">
        <v>149</v>
      </c>
      <c r="E28" s="3"/>
    </row>
    <row r="29" spans="2:5" ht="30" x14ac:dyDescent="0.25">
      <c r="B29" s="11" t="s">
        <v>215</v>
      </c>
      <c r="D29" s="3" t="s">
        <v>150</v>
      </c>
      <c r="E29" s="3"/>
    </row>
    <row r="30" spans="2:5" ht="30" x14ac:dyDescent="0.25">
      <c r="B30" s="11" t="s">
        <v>216</v>
      </c>
      <c r="D30" s="3" t="s">
        <v>151</v>
      </c>
      <c r="E30" s="3"/>
    </row>
    <row r="31" spans="2:5" x14ac:dyDescent="0.25">
      <c r="B31" s="11" t="s">
        <v>217</v>
      </c>
      <c r="D31" s="3" t="s">
        <v>152</v>
      </c>
      <c r="E31" s="3"/>
    </row>
    <row r="32" spans="2:5" x14ac:dyDescent="0.25">
      <c r="B32" s="11" t="s">
        <v>218</v>
      </c>
      <c r="D32" s="3" t="s">
        <v>153</v>
      </c>
      <c r="E32" s="3"/>
    </row>
    <row r="33" spans="2:5" x14ac:dyDescent="0.25">
      <c r="B33" s="11" t="s">
        <v>219</v>
      </c>
      <c r="D33" s="3" t="s">
        <v>154</v>
      </c>
      <c r="E33" s="3"/>
    </row>
    <row r="34" spans="2:5" x14ac:dyDescent="0.25">
      <c r="B34" s="11" t="s">
        <v>220</v>
      </c>
      <c r="D34" s="3" t="s">
        <v>155</v>
      </c>
      <c r="E34" s="3"/>
    </row>
    <row r="35" spans="2:5" x14ac:dyDescent="0.25">
      <c r="B35" s="11" t="s">
        <v>221</v>
      </c>
      <c r="D35" s="3" t="s">
        <v>156</v>
      </c>
      <c r="E35" s="3"/>
    </row>
    <row r="36" spans="2:5" ht="30" x14ac:dyDescent="0.25">
      <c r="B36" s="11" t="s">
        <v>222</v>
      </c>
      <c r="D36" s="3" t="s">
        <v>157</v>
      </c>
      <c r="E36" s="3"/>
    </row>
    <row r="37" spans="2:5" x14ac:dyDescent="0.25">
      <c r="B37" s="11" t="s">
        <v>223</v>
      </c>
      <c r="D37" s="3" t="s">
        <v>158</v>
      </c>
      <c r="E37" s="3"/>
    </row>
    <row r="38" spans="2:5" ht="30" x14ac:dyDescent="0.25">
      <c r="B38" s="11" t="s">
        <v>224</v>
      </c>
      <c r="D38" s="3" t="s">
        <v>159</v>
      </c>
      <c r="E38" s="3"/>
    </row>
    <row r="39" spans="2:5" ht="30" x14ac:dyDescent="0.25">
      <c r="B39" s="11" t="s">
        <v>225</v>
      </c>
      <c r="D39" s="3" t="s">
        <v>160</v>
      </c>
      <c r="E39" s="3"/>
    </row>
    <row r="40" spans="2:5" x14ac:dyDescent="0.25">
      <c r="B40" s="11" t="s">
        <v>226</v>
      </c>
      <c r="D40" s="3" t="s">
        <v>161</v>
      </c>
      <c r="E40" s="3"/>
    </row>
    <row r="41" spans="2:5" x14ac:dyDescent="0.25">
      <c r="B41" s="11" t="s">
        <v>227</v>
      </c>
      <c r="D41" s="3" t="s">
        <v>162</v>
      </c>
      <c r="E41" s="3"/>
    </row>
    <row r="42" spans="2:5" ht="30" x14ac:dyDescent="0.25">
      <c r="B42" s="11" t="s">
        <v>228</v>
      </c>
      <c r="D42" s="3" t="s">
        <v>163</v>
      </c>
      <c r="E42" s="3"/>
    </row>
    <row r="43" spans="2:5" ht="30" x14ac:dyDescent="0.25">
      <c r="B43" s="11" t="s">
        <v>229</v>
      </c>
      <c r="D43" s="3" t="s">
        <v>164</v>
      </c>
      <c r="E43" s="3"/>
    </row>
    <row r="44" spans="2:5" x14ac:dyDescent="0.25">
      <c r="B44" s="11" t="s">
        <v>230</v>
      </c>
      <c r="D44" s="3" t="s">
        <v>165</v>
      </c>
      <c r="E44" s="3"/>
    </row>
    <row r="45" spans="2:5" x14ac:dyDescent="0.25">
      <c r="B45" s="11" t="s">
        <v>231</v>
      </c>
      <c r="D45" s="3" t="s">
        <v>166</v>
      </c>
      <c r="E45" s="3"/>
    </row>
    <row r="46" spans="2:5" ht="30" x14ac:dyDescent="0.25">
      <c r="B46" s="11" t="s">
        <v>232</v>
      </c>
      <c r="D46" s="3" t="s">
        <v>167</v>
      </c>
      <c r="E46" s="3"/>
    </row>
    <row r="47" spans="2:5" ht="30" x14ac:dyDescent="0.25">
      <c r="B47" s="11" t="s">
        <v>233</v>
      </c>
      <c r="D47" s="3" t="s">
        <v>168</v>
      </c>
      <c r="E47" s="3"/>
    </row>
    <row r="48" spans="2:5" ht="30" x14ac:dyDescent="0.25">
      <c r="B48" s="11" t="s">
        <v>234</v>
      </c>
      <c r="D48" s="3" t="s">
        <v>169</v>
      </c>
      <c r="E48" s="3"/>
    </row>
    <row r="49" spans="2:5" ht="30" x14ac:dyDescent="0.25">
      <c r="B49" s="11" t="s">
        <v>235</v>
      </c>
      <c r="D49" s="3" t="s">
        <v>170</v>
      </c>
      <c r="E49" s="3"/>
    </row>
    <row r="50" spans="2:5" x14ac:dyDescent="0.25">
      <c r="B50" s="11" t="s">
        <v>236</v>
      </c>
      <c r="D50" s="3" t="s">
        <v>171</v>
      </c>
      <c r="E50" s="3"/>
    </row>
    <row r="51" spans="2:5" ht="30" x14ac:dyDescent="0.25">
      <c r="B51" s="11" t="s">
        <v>237</v>
      </c>
      <c r="D51" s="3" t="s">
        <v>172</v>
      </c>
      <c r="E51" s="3"/>
    </row>
    <row r="52" spans="2:5" x14ac:dyDescent="0.25">
      <c r="B52" s="11" t="s">
        <v>238</v>
      </c>
      <c r="D52" s="3" t="s">
        <v>173</v>
      </c>
      <c r="E52" s="3"/>
    </row>
    <row r="53" spans="2:5" x14ac:dyDescent="0.25">
      <c r="B53" s="11" t="s">
        <v>239</v>
      </c>
      <c r="D53" s="3" t="s">
        <v>174</v>
      </c>
      <c r="E53" s="3"/>
    </row>
    <row r="54" spans="2:5" ht="30" x14ac:dyDescent="0.25">
      <c r="B54" s="11" t="s">
        <v>240</v>
      </c>
      <c r="D54" s="3" t="s">
        <v>175</v>
      </c>
      <c r="E54" s="3"/>
    </row>
    <row r="55" spans="2:5" ht="30" x14ac:dyDescent="0.25">
      <c r="B55" s="11" t="s">
        <v>241</v>
      </c>
      <c r="D55" s="3" t="s">
        <v>176</v>
      </c>
      <c r="E55" s="3"/>
    </row>
    <row r="56" spans="2:5" x14ac:dyDescent="0.25">
      <c r="B56" s="11" t="s">
        <v>242</v>
      </c>
      <c r="D56" s="3" t="s">
        <v>177</v>
      </c>
      <c r="E56" s="3"/>
    </row>
    <row r="57" spans="2:5" ht="30" x14ac:dyDescent="0.25">
      <c r="B57" s="11" t="s">
        <v>243</v>
      </c>
      <c r="D57" s="3" t="s">
        <v>178</v>
      </c>
      <c r="E57" s="3"/>
    </row>
    <row r="58" spans="2:5" x14ac:dyDescent="0.25">
      <c r="B58" s="11" t="s">
        <v>244</v>
      </c>
      <c r="D58" s="3" t="s">
        <v>179</v>
      </c>
      <c r="E58" s="3"/>
    </row>
    <row r="59" spans="2:5" x14ac:dyDescent="0.25">
      <c r="B59" s="11" t="s">
        <v>245</v>
      </c>
      <c r="D59" s="3" t="s">
        <v>180</v>
      </c>
      <c r="E59" s="3"/>
    </row>
    <row r="60" spans="2:5" x14ac:dyDescent="0.25">
      <c r="B60" s="11" t="s">
        <v>246</v>
      </c>
      <c r="D60" s="3" t="s">
        <v>181</v>
      </c>
      <c r="E60" s="3"/>
    </row>
    <row r="61" spans="2:5" x14ac:dyDescent="0.25">
      <c r="B61" s="11" t="s">
        <v>247</v>
      </c>
      <c r="D61" s="3" t="s">
        <v>182</v>
      </c>
      <c r="E61" s="3"/>
    </row>
    <row r="62" spans="2:5" x14ac:dyDescent="0.25">
      <c r="B62" s="11" t="s">
        <v>248</v>
      </c>
      <c r="D62" s="3" t="s">
        <v>183</v>
      </c>
      <c r="E62" s="3"/>
    </row>
    <row r="63" spans="2:5" x14ac:dyDescent="0.25">
      <c r="B63" s="11" t="s">
        <v>249</v>
      </c>
      <c r="D63" s="3" t="s">
        <v>184</v>
      </c>
      <c r="E63" s="3"/>
    </row>
    <row r="64" spans="2:5" x14ac:dyDescent="0.25">
      <c r="B64" s="11" t="s">
        <v>250</v>
      </c>
      <c r="D64" s="3" t="s">
        <v>185</v>
      </c>
      <c r="E64" s="3"/>
    </row>
    <row r="65" spans="2:5" x14ac:dyDescent="0.25">
      <c r="B65" s="11" t="s">
        <v>251</v>
      </c>
      <c r="D65" s="3" t="s">
        <v>186</v>
      </c>
      <c r="E65" s="3"/>
    </row>
    <row r="66" spans="2:5" x14ac:dyDescent="0.25">
      <c r="B66" s="11" t="s">
        <v>252</v>
      </c>
      <c r="D66" s="3" t="s">
        <v>187</v>
      </c>
      <c r="E66" s="3"/>
    </row>
    <row r="67" spans="2:5" x14ac:dyDescent="0.25">
      <c r="B67" s="11" t="s">
        <v>253</v>
      </c>
      <c r="D67" s="3" t="s">
        <v>188</v>
      </c>
      <c r="E67" s="3"/>
    </row>
    <row r="68" spans="2:5" ht="30" x14ac:dyDescent="0.25">
      <c r="B68" s="11" t="s">
        <v>254</v>
      </c>
      <c r="D68" s="3" t="s">
        <v>189</v>
      </c>
      <c r="E68" s="3"/>
    </row>
    <row r="69" spans="2:5" x14ac:dyDescent="0.25">
      <c r="B69" s="11" t="s">
        <v>255</v>
      </c>
      <c r="D69" s="3" t="s">
        <v>190</v>
      </c>
      <c r="E69" s="3"/>
    </row>
    <row r="70" spans="2:5" x14ac:dyDescent="0.25">
      <c r="B70" s="11" t="s">
        <v>256</v>
      </c>
      <c r="D70" s="3" t="s">
        <v>191</v>
      </c>
      <c r="E70" s="3"/>
    </row>
    <row r="71" spans="2:5" ht="30" x14ac:dyDescent="0.25">
      <c r="B71" s="11" t="s">
        <v>257</v>
      </c>
      <c r="D71" s="3" t="s">
        <v>192</v>
      </c>
      <c r="E71" s="3"/>
    </row>
    <row r="72" spans="2:5" ht="30" x14ac:dyDescent="0.25">
      <c r="B72" s="11" t="s">
        <v>258</v>
      </c>
      <c r="D72" s="3" t="s">
        <v>193</v>
      </c>
      <c r="E72" s="3"/>
    </row>
    <row r="73" spans="2:5" ht="30" x14ac:dyDescent="0.25">
      <c r="B73" s="11" t="s">
        <v>259</v>
      </c>
      <c r="D73" s="3" t="s">
        <v>194</v>
      </c>
      <c r="E73" s="3"/>
    </row>
    <row r="74" spans="2:5" x14ac:dyDescent="0.25">
      <c r="B74" s="11" t="s">
        <v>260</v>
      </c>
      <c r="D74" s="3" t="s">
        <v>195</v>
      </c>
      <c r="E74" s="3"/>
    </row>
    <row r="75" spans="2:5" ht="30" x14ac:dyDescent="0.25">
      <c r="B75" s="11" t="s">
        <v>261</v>
      </c>
      <c r="D75" s="3" t="s">
        <v>196</v>
      </c>
      <c r="E75" s="3"/>
    </row>
    <row r="76" spans="2:5" ht="30" x14ac:dyDescent="0.25">
      <c r="B76" s="11" t="s">
        <v>262</v>
      </c>
      <c r="D76" s="3" t="s">
        <v>197</v>
      </c>
      <c r="E76" s="3"/>
    </row>
    <row r="77" spans="2:5" x14ac:dyDescent="0.25">
      <c r="B77" s="11" t="s">
        <v>263</v>
      </c>
      <c r="D77" s="3" t="s">
        <v>198</v>
      </c>
      <c r="E77" s="3"/>
    </row>
    <row r="78" spans="2:5" ht="30" x14ac:dyDescent="0.25">
      <c r="B78" s="11" t="s">
        <v>264</v>
      </c>
      <c r="D78" s="3" t="s">
        <v>199</v>
      </c>
      <c r="E78" s="3"/>
    </row>
    <row r="80" spans="2:5" x14ac:dyDescent="0.25">
      <c r="C80">
        <f>SUM(Table13[Score])</f>
        <v>0</v>
      </c>
      <c r="D80" t="s">
        <v>80</v>
      </c>
    </row>
    <row r="81" spans="3:4" x14ac:dyDescent="0.25">
      <c r="C81">
        <f>COUNT(Table13[Score])</f>
        <v>0</v>
      </c>
      <c r="D81" t="s">
        <v>81</v>
      </c>
    </row>
    <row r="82" spans="3:4" x14ac:dyDescent="0.25">
      <c r="C82">
        <f>IF(C80&lt;&gt;0,C80/C81,0)</f>
        <v>0</v>
      </c>
      <c r="D82" t="s">
        <v>24</v>
      </c>
    </row>
  </sheetData>
  <mergeCells count="2">
    <mergeCell ref="A5:E5"/>
    <mergeCell ref="A7:D7"/>
  </mergeCells>
  <phoneticPr fontId="5" type="noConversion"/>
  <dataValidations count="1">
    <dataValidation type="whole" allowBlank="1" showInputMessage="1" showErrorMessage="1" sqref="C15:C78" xr:uid="{2FBDD9DE-C5A1-4A51-9125-536D64E32F91}">
      <formula1>1</formula1>
      <formula2>5</formula2>
    </dataValidation>
  </dataValidations>
  <pageMargins left="0.7" right="0.7" top="0.75" bottom="0.75" header="0.3" footer="0.3"/>
  <pageSetup scale="66" fitToHeight="0" orientation="portrait" horizontalDpi="1200" verticalDpi="120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283EE-08B8-44FB-9D88-B082FF63B83E}">
  <sheetPr>
    <tabColor rgb="FF7030A0"/>
    <pageSetUpPr fitToPage="1"/>
  </sheetPr>
  <dimension ref="A1:E84"/>
  <sheetViews>
    <sheetView workbookViewId="0"/>
  </sheetViews>
  <sheetFormatPr defaultRowHeight="15" x14ac:dyDescent="0.25"/>
  <cols>
    <col min="1" max="1" width="2.85546875" customWidth="1"/>
    <col min="2" max="2" width="5.7109375" customWidth="1"/>
    <col min="3" max="3" width="8" customWidth="1"/>
    <col min="4" max="4" width="64.28515625" customWidth="1"/>
    <col min="5" max="5" width="57.140625" customWidth="1"/>
  </cols>
  <sheetData>
    <row r="1" spans="1:5" s="5" customFormat="1" ht="21" x14ac:dyDescent="0.35">
      <c r="A1" s="5" t="s">
        <v>4</v>
      </c>
    </row>
    <row r="2" spans="1:5" s="4" customFormat="1" x14ac:dyDescent="0.25">
      <c r="A2" s="4" t="s">
        <v>11</v>
      </c>
    </row>
    <row r="3" spans="1:5" s="4" customFormat="1" x14ac:dyDescent="0.25"/>
    <row r="5" spans="1:5" x14ac:dyDescent="0.25">
      <c r="A5" s="13" t="s">
        <v>200</v>
      </c>
      <c r="B5" s="13"/>
      <c r="C5" s="13"/>
      <c r="D5" s="13"/>
      <c r="E5" s="13"/>
    </row>
    <row r="6" spans="1:5" x14ac:dyDescent="0.25">
      <c r="A6" s="2"/>
      <c r="B6" s="2"/>
      <c r="C6" s="2"/>
      <c r="D6" s="2"/>
      <c r="E6" s="2"/>
    </row>
    <row r="7" spans="1:5" ht="15" customHeight="1" x14ac:dyDescent="0.25">
      <c r="A7" s="15" t="s">
        <v>17</v>
      </c>
      <c r="B7" s="16"/>
      <c r="C7" s="16"/>
      <c r="D7" s="17"/>
      <c r="E7" s="10"/>
    </row>
    <row r="8" spans="1:5" x14ac:dyDescent="0.25">
      <c r="A8" s="1"/>
      <c r="C8">
        <v>5</v>
      </c>
      <c r="D8" s="6" t="s">
        <v>18</v>
      </c>
    </row>
    <row r="9" spans="1:5" x14ac:dyDescent="0.25">
      <c r="A9" s="1"/>
      <c r="C9">
        <v>4</v>
      </c>
      <c r="D9" s="6" t="s">
        <v>19</v>
      </c>
    </row>
    <row r="10" spans="1:5" x14ac:dyDescent="0.25">
      <c r="A10" s="1"/>
      <c r="C10">
        <v>3</v>
      </c>
      <c r="D10" s="6" t="s">
        <v>20</v>
      </c>
    </row>
    <row r="11" spans="1:5" x14ac:dyDescent="0.25">
      <c r="A11" s="1"/>
      <c r="C11">
        <v>2</v>
      </c>
      <c r="D11" s="6" t="s">
        <v>21</v>
      </c>
    </row>
    <row r="12" spans="1:5" x14ac:dyDescent="0.25">
      <c r="A12" s="7"/>
      <c r="B12" s="8"/>
      <c r="C12" s="8">
        <v>1</v>
      </c>
      <c r="D12" s="9" t="s">
        <v>22</v>
      </c>
    </row>
    <row r="14" spans="1:5" x14ac:dyDescent="0.25">
      <c r="B14" s="11" t="s">
        <v>23</v>
      </c>
      <c r="C14" t="s">
        <v>24</v>
      </c>
      <c r="D14" t="s">
        <v>25</v>
      </c>
      <c r="E14" t="s">
        <v>26</v>
      </c>
    </row>
    <row r="15" spans="1:5" x14ac:dyDescent="0.25">
      <c r="B15" s="11" t="s">
        <v>332</v>
      </c>
      <c r="D15" s="3" t="s">
        <v>265</v>
      </c>
      <c r="E15" s="3"/>
    </row>
    <row r="16" spans="1:5" x14ac:dyDescent="0.25">
      <c r="B16" s="11" t="s">
        <v>333</v>
      </c>
      <c r="D16" s="3" t="s">
        <v>266</v>
      </c>
      <c r="E16" s="3"/>
    </row>
    <row r="17" spans="2:5" x14ac:dyDescent="0.25">
      <c r="B17" s="11" t="s">
        <v>334</v>
      </c>
      <c r="D17" s="3" t="s">
        <v>267</v>
      </c>
      <c r="E17" s="3"/>
    </row>
    <row r="18" spans="2:5" x14ac:dyDescent="0.25">
      <c r="B18" s="11" t="s">
        <v>335</v>
      </c>
      <c r="D18" s="3" t="s">
        <v>268</v>
      </c>
      <c r="E18" s="3"/>
    </row>
    <row r="19" spans="2:5" x14ac:dyDescent="0.25">
      <c r="B19" s="11" t="s">
        <v>336</v>
      </c>
      <c r="D19" s="3" t="s">
        <v>269</v>
      </c>
      <c r="E19" s="3"/>
    </row>
    <row r="20" spans="2:5" x14ac:dyDescent="0.25">
      <c r="B20" s="11" t="s">
        <v>337</v>
      </c>
      <c r="D20" s="3" t="s">
        <v>270</v>
      </c>
      <c r="E20" s="3"/>
    </row>
    <row r="21" spans="2:5" x14ac:dyDescent="0.25">
      <c r="B21" s="11" t="s">
        <v>338</v>
      </c>
      <c r="D21" s="3" t="s">
        <v>271</v>
      </c>
      <c r="E21" s="3"/>
    </row>
    <row r="22" spans="2:5" x14ac:dyDescent="0.25">
      <c r="B22" s="11" t="s">
        <v>339</v>
      </c>
      <c r="D22" s="3" t="s">
        <v>272</v>
      </c>
      <c r="E22" s="3"/>
    </row>
    <row r="23" spans="2:5" x14ac:dyDescent="0.25">
      <c r="B23" s="11" t="s">
        <v>340</v>
      </c>
      <c r="D23" s="3" t="s">
        <v>273</v>
      </c>
      <c r="E23" s="3"/>
    </row>
    <row r="24" spans="2:5" x14ac:dyDescent="0.25">
      <c r="B24" s="11" t="s">
        <v>341</v>
      </c>
      <c r="D24" s="3" t="s">
        <v>274</v>
      </c>
      <c r="E24" s="3"/>
    </row>
    <row r="25" spans="2:5" x14ac:dyDescent="0.25">
      <c r="B25" s="11" t="s">
        <v>342</v>
      </c>
      <c r="D25" s="3" t="s">
        <v>275</v>
      </c>
      <c r="E25" s="3"/>
    </row>
    <row r="26" spans="2:5" ht="30" x14ac:dyDescent="0.25">
      <c r="B26" s="11" t="s">
        <v>343</v>
      </c>
      <c r="D26" s="3" t="s">
        <v>276</v>
      </c>
      <c r="E26" s="3"/>
    </row>
    <row r="27" spans="2:5" x14ac:dyDescent="0.25">
      <c r="B27" s="11" t="s">
        <v>344</v>
      </c>
      <c r="D27" s="3" t="s">
        <v>277</v>
      </c>
      <c r="E27" s="3"/>
    </row>
    <row r="28" spans="2:5" x14ac:dyDescent="0.25">
      <c r="B28" s="11" t="s">
        <v>345</v>
      </c>
      <c r="D28" s="3" t="s">
        <v>278</v>
      </c>
      <c r="E28" s="3"/>
    </row>
    <row r="29" spans="2:5" x14ac:dyDescent="0.25">
      <c r="B29" s="11" t="s">
        <v>346</v>
      </c>
      <c r="D29" s="3" t="s">
        <v>279</v>
      </c>
      <c r="E29" s="3"/>
    </row>
    <row r="30" spans="2:5" x14ac:dyDescent="0.25">
      <c r="B30" s="11" t="s">
        <v>347</v>
      </c>
      <c r="D30" s="3" t="s">
        <v>280</v>
      </c>
      <c r="E30" s="3"/>
    </row>
    <row r="31" spans="2:5" ht="30" x14ac:dyDescent="0.25">
      <c r="B31" s="11" t="s">
        <v>348</v>
      </c>
      <c r="D31" s="3" t="s">
        <v>281</v>
      </c>
      <c r="E31" s="3"/>
    </row>
    <row r="32" spans="2:5" ht="45" x14ac:dyDescent="0.25">
      <c r="B32" s="11" t="s">
        <v>349</v>
      </c>
      <c r="D32" s="3" t="s">
        <v>282</v>
      </c>
      <c r="E32" s="3"/>
    </row>
    <row r="33" spans="2:5" x14ac:dyDescent="0.25">
      <c r="B33" s="11" t="s">
        <v>350</v>
      </c>
      <c r="D33" s="3" t="s">
        <v>283</v>
      </c>
      <c r="E33" s="3"/>
    </row>
    <row r="34" spans="2:5" x14ac:dyDescent="0.25">
      <c r="B34" s="11" t="s">
        <v>351</v>
      </c>
      <c r="D34" s="3" t="s">
        <v>284</v>
      </c>
      <c r="E34" s="3"/>
    </row>
    <row r="35" spans="2:5" x14ac:dyDescent="0.25">
      <c r="B35" s="11" t="s">
        <v>352</v>
      </c>
      <c r="D35" s="3" t="s">
        <v>285</v>
      </c>
      <c r="E35" s="3"/>
    </row>
    <row r="36" spans="2:5" ht="30" x14ac:dyDescent="0.25">
      <c r="B36" s="11" t="s">
        <v>353</v>
      </c>
      <c r="D36" s="3" t="s">
        <v>286</v>
      </c>
      <c r="E36" s="3"/>
    </row>
    <row r="37" spans="2:5" x14ac:dyDescent="0.25">
      <c r="B37" s="11" t="s">
        <v>354</v>
      </c>
      <c r="D37" s="3" t="s">
        <v>287</v>
      </c>
      <c r="E37" s="3"/>
    </row>
    <row r="38" spans="2:5" x14ac:dyDescent="0.25">
      <c r="B38" s="11" t="s">
        <v>355</v>
      </c>
      <c r="D38" s="3" t="s">
        <v>288</v>
      </c>
      <c r="E38" s="3"/>
    </row>
    <row r="39" spans="2:5" ht="45" x14ac:dyDescent="0.25">
      <c r="B39" s="11" t="s">
        <v>356</v>
      </c>
      <c r="D39" s="3" t="s">
        <v>289</v>
      </c>
      <c r="E39" s="3"/>
    </row>
    <row r="40" spans="2:5" x14ac:dyDescent="0.25">
      <c r="B40" s="11" t="s">
        <v>357</v>
      </c>
      <c r="D40" s="3" t="s">
        <v>290</v>
      </c>
      <c r="E40" s="3"/>
    </row>
    <row r="41" spans="2:5" x14ac:dyDescent="0.25">
      <c r="B41" s="11" t="s">
        <v>358</v>
      </c>
      <c r="D41" s="3" t="s">
        <v>291</v>
      </c>
      <c r="E41" s="3"/>
    </row>
    <row r="42" spans="2:5" x14ac:dyDescent="0.25">
      <c r="B42" s="11" t="s">
        <v>359</v>
      </c>
      <c r="D42" s="3" t="s">
        <v>292</v>
      </c>
      <c r="E42" s="3"/>
    </row>
    <row r="43" spans="2:5" x14ac:dyDescent="0.25">
      <c r="B43" s="11" t="s">
        <v>360</v>
      </c>
      <c r="D43" s="3" t="s">
        <v>293</v>
      </c>
      <c r="E43" s="3"/>
    </row>
    <row r="44" spans="2:5" ht="30" x14ac:dyDescent="0.25">
      <c r="B44" s="11" t="s">
        <v>361</v>
      </c>
      <c r="D44" s="3" t="s">
        <v>294</v>
      </c>
      <c r="E44" s="3"/>
    </row>
    <row r="45" spans="2:5" x14ac:dyDescent="0.25">
      <c r="B45" s="11" t="s">
        <v>362</v>
      </c>
      <c r="D45" s="3" t="s">
        <v>295</v>
      </c>
      <c r="E45" s="3"/>
    </row>
    <row r="46" spans="2:5" x14ac:dyDescent="0.25">
      <c r="B46" s="11" t="s">
        <v>363</v>
      </c>
      <c r="D46" s="3" t="s">
        <v>296</v>
      </c>
      <c r="E46" s="3"/>
    </row>
    <row r="47" spans="2:5" x14ac:dyDescent="0.25">
      <c r="B47" s="11" t="s">
        <v>364</v>
      </c>
      <c r="D47" s="3" t="s">
        <v>297</v>
      </c>
      <c r="E47" s="3"/>
    </row>
    <row r="48" spans="2:5" x14ac:dyDescent="0.25">
      <c r="B48" s="11" t="s">
        <v>365</v>
      </c>
      <c r="D48" s="3" t="s">
        <v>298</v>
      </c>
      <c r="E48" s="3"/>
    </row>
    <row r="49" spans="2:5" x14ac:dyDescent="0.25">
      <c r="B49" s="11" t="s">
        <v>366</v>
      </c>
      <c r="D49" s="3" t="s">
        <v>299</v>
      </c>
      <c r="E49" s="3"/>
    </row>
    <row r="50" spans="2:5" ht="30" x14ac:dyDescent="0.25">
      <c r="B50" s="11" t="s">
        <v>367</v>
      </c>
      <c r="D50" s="3" t="s">
        <v>300</v>
      </c>
      <c r="E50" s="3"/>
    </row>
    <row r="51" spans="2:5" x14ac:dyDescent="0.25">
      <c r="B51" s="11" t="s">
        <v>368</v>
      </c>
      <c r="D51" s="3" t="s">
        <v>302</v>
      </c>
      <c r="E51" s="3"/>
    </row>
    <row r="52" spans="2:5" x14ac:dyDescent="0.25">
      <c r="B52" s="11" t="s">
        <v>369</v>
      </c>
      <c r="D52" s="3" t="s">
        <v>301</v>
      </c>
      <c r="E52" s="3"/>
    </row>
    <row r="53" spans="2:5" ht="30" x14ac:dyDescent="0.25">
      <c r="B53" s="11" t="s">
        <v>370</v>
      </c>
      <c r="D53" s="3" t="s">
        <v>303</v>
      </c>
      <c r="E53" s="3"/>
    </row>
    <row r="54" spans="2:5" x14ac:dyDescent="0.25">
      <c r="B54" s="11" t="s">
        <v>371</v>
      </c>
      <c r="D54" s="3" t="s">
        <v>304</v>
      </c>
      <c r="E54" s="3"/>
    </row>
    <row r="55" spans="2:5" x14ac:dyDescent="0.25">
      <c r="B55" s="11" t="s">
        <v>372</v>
      </c>
      <c r="D55" s="3" t="s">
        <v>305</v>
      </c>
      <c r="E55" s="3"/>
    </row>
    <row r="56" spans="2:5" x14ac:dyDescent="0.25">
      <c r="B56" s="11" t="s">
        <v>373</v>
      </c>
      <c r="D56" s="3" t="s">
        <v>306</v>
      </c>
      <c r="E56" s="3"/>
    </row>
    <row r="57" spans="2:5" x14ac:dyDescent="0.25">
      <c r="B57" s="11" t="s">
        <v>374</v>
      </c>
      <c r="D57" s="3" t="s">
        <v>307</v>
      </c>
      <c r="E57" s="3"/>
    </row>
    <row r="58" spans="2:5" ht="30" x14ac:dyDescent="0.25">
      <c r="B58" s="11" t="s">
        <v>375</v>
      </c>
      <c r="D58" s="3" t="s">
        <v>308</v>
      </c>
      <c r="E58" s="3"/>
    </row>
    <row r="59" spans="2:5" ht="30" x14ac:dyDescent="0.25">
      <c r="B59" s="11" t="s">
        <v>376</v>
      </c>
      <c r="D59" s="3" t="s">
        <v>309</v>
      </c>
      <c r="E59" s="3"/>
    </row>
    <row r="60" spans="2:5" x14ac:dyDescent="0.25">
      <c r="B60" s="11" t="s">
        <v>377</v>
      </c>
      <c r="D60" s="3" t="s">
        <v>310</v>
      </c>
      <c r="E60" s="3"/>
    </row>
    <row r="61" spans="2:5" x14ac:dyDescent="0.25">
      <c r="B61" s="11" t="s">
        <v>378</v>
      </c>
      <c r="D61" s="3" t="s">
        <v>311</v>
      </c>
      <c r="E61" s="3"/>
    </row>
    <row r="62" spans="2:5" x14ac:dyDescent="0.25">
      <c r="B62" s="11" t="s">
        <v>379</v>
      </c>
      <c r="D62" s="3" t="s">
        <v>312</v>
      </c>
      <c r="E62" s="3"/>
    </row>
    <row r="63" spans="2:5" x14ac:dyDescent="0.25">
      <c r="B63" s="11" t="s">
        <v>380</v>
      </c>
      <c r="D63" s="3" t="s">
        <v>313</v>
      </c>
      <c r="E63" s="3"/>
    </row>
    <row r="64" spans="2:5" x14ac:dyDescent="0.25">
      <c r="B64" s="11" t="s">
        <v>381</v>
      </c>
      <c r="D64" s="3" t="s">
        <v>314</v>
      </c>
      <c r="E64" s="3"/>
    </row>
    <row r="65" spans="2:5" ht="30" x14ac:dyDescent="0.25">
      <c r="B65" s="11" t="s">
        <v>382</v>
      </c>
      <c r="D65" s="3" t="s">
        <v>315</v>
      </c>
      <c r="E65" s="3"/>
    </row>
    <row r="66" spans="2:5" ht="30" x14ac:dyDescent="0.25">
      <c r="B66" s="11" t="s">
        <v>383</v>
      </c>
      <c r="D66" s="3" t="s">
        <v>316</v>
      </c>
      <c r="E66" s="3"/>
    </row>
    <row r="67" spans="2:5" ht="45" x14ac:dyDescent="0.25">
      <c r="B67" s="11" t="s">
        <v>384</v>
      </c>
      <c r="D67" s="3" t="s">
        <v>317</v>
      </c>
      <c r="E67" s="3"/>
    </row>
    <row r="68" spans="2:5" x14ac:dyDescent="0.25">
      <c r="B68" s="11" t="s">
        <v>385</v>
      </c>
      <c r="D68" s="3" t="s">
        <v>318</v>
      </c>
      <c r="E68" s="3"/>
    </row>
    <row r="69" spans="2:5" x14ac:dyDescent="0.25">
      <c r="B69" s="11" t="s">
        <v>386</v>
      </c>
      <c r="D69" s="3" t="s">
        <v>319</v>
      </c>
      <c r="E69" s="3"/>
    </row>
    <row r="70" spans="2:5" x14ac:dyDescent="0.25">
      <c r="B70" s="11" t="s">
        <v>387</v>
      </c>
      <c r="D70" s="3" t="s">
        <v>320</v>
      </c>
      <c r="E70" s="3"/>
    </row>
    <row r="71" spans="2:5" x14ac:dyDescent="0.25">
      <c r="B71" s="11" t="s">
        <v>388</v>
      </c>
      <c r="D71" s="3" t="s">
        <v>321</v>
      </c>
      <c r="E71" s="3"/>
    </row>
    <row r="72" spans="2:5" x14ac:dyDescent="0.25">
      <c r="B72" s="11" t="s">
        <v>389</v>
      </c>
      <c r="D72" s="3" t="s">
        <v>322</v>
      </c>
      <c r="E72" s="3"/>
    </row>
    <row r="73" spans="2:5" x14ac:dyDescent="0.25">
      <c r="B73" s="11" t="s">
        <v>390</v>
      </c>
      <c r="D73" s="3" t="s">
        <v>323</v>
      </c>
      <c r="E73" s="3"/>
    </row>
    <row r="74" spans="2:5" ht="30" x14ac:dyDescent="0.25">
      <c r="B74" s="11" t="s">
        <v>391</v>
      </c>
      <c r="D74" s="3" t="s">
        <v>324</v>
      </c>
      <c r="E74" s="3"/>
    </row>
    <row r="75" spans="2:5" x14ac:dyDescent="0.25">
      <c r="B75" s="11" t="s">
        <v>392</v>
      </c>
      <c r="D75" s="3" t="s">
        <v>325</v>
      </c>
      <c r="E75" s="3"/>
    </row>
    <row r="76" spans="2:5" x14ac:dyDescent="0.25">
      <c r="B76" s="11" t="s">
        <v>393</v>
      </c>
      <c r="D76" s="3" t="s">
        <v>326</v>
      </c>
      <c r="E76" s="3"/>
    </row>
    <row r="77" spans="2:5" ht="30" x14ac:dyDescent="0.25">
      <c r="B77" s="11" t="s">
        <v>394</v>
      </c>
      <c r="D77" s="3" t="s">
        <v>327</v>
      </c>
      <c r="E77" s="3"/>
    </row>
    <row r="78" spans="2:5" x14ac:dyDescent="0.25">
      <c r="B78" s="11" t="s">
        <v>395</v>
      </c>
      <c r="D78" s="3" t="s">
        <v>328</v>
      </c>
      <c r="E78" s="3"/>
    </row>
    <row r="79" spans="2:5" x14ac:dyDescent="0.25">
      <c r="B79" s="11" t="s">
        <v>396</v>
      </c>
      <c r="D79" s="3" t="s">
        <v>329</v>
      </c>
      <c r="E79" s="3"/>
    </row>
    <row r="80" spans="2:5" x14ac:dyDescent="0.25">
      <c r="B80" s="11" t="s">
        <v>397</v>
      </c>
      <c r="D80" s="3" t="s">
        <v>330</v>
      </c>
      <c r="E80" s="3"/>
    </row>
    <row r="82" spans="3:4" x14ac:dyDescent="0.25">
      <c r="C82">
        <f>SUM(Table14[Score])</f>
        <v>0</v>
      </c>
      <c r="D82" t="s">
        <v>80</v>
      </c>
    </row>
    <row r="83" spans="3:4" x14ac:dyDescent="0.25">
      <c r="C83">
        <f>COUNT(Table14[Score])</f>
        <v>0</v>
      </c>
      <c r="D83" t="s">
        <v>81</v>
      </c>
    </row>
    <row r="84" spans="3:4" x14ac:dyDescent="0.25">
      <c r="C84">
        <f>IF(C82&lt;&gt;0,C82/C83,0)</f>
        <v>0</v>
      </c>
      <c r="D84" t="s">
        <v>24</v>
      </c>
    </row>
  </sheetData>
  <mergeCells count="2">
    <mergeCell ref="A5:E5"/>
    <mergeCell ref="A7:D7"/>
  </mergeCells>
  <phoneticPr fontId="5" type="noConversion"/>
  <dataValidations count="1">
    <dataValidation type="whole" allowBlank="1" showInputMessage="1" showErrorMessage="1" sqref="C15:C80" xr:uid="{FEF4CEC7-054F-4775-949B-102088DAE1D0}">
      <formula1>1</formula1>
      <formula2>5</formula2>
    </dataValidation>
  </dataValidations>
  <pageMargins left="0.7" right="0.7" top="0.75" bottom="0.75" header="0.3" footer="0.3"/>
  <pageSetup scale="66" fitToHeight="0" orientation="portrait" horizontalDpi="1200" verticalDpi="120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4B6DA-488C-412B-9663-22DC94287481}">
  <sheetPr>
    <tabColor rgb="FF7030A0"/>
    <pageSetUpPr fitToPage="1"/>
  </sheetPr>
  <dimension ref="A1:E75"/>
  <sheetViews>
    <sheetView workbookViewId="0"/>
  </sheetViews>
  <sheetFormatPr defaultRowHeight="15" x14ac:dyDescent="0.25"/>
  <cols>
    <col min="1" max="1" width="2.85546875" customWidth="1"/>
    <col min="2" max="2" width="5.7109375" customWidth="1"/>
    <col min="3" max="3" width="8" customWidth="1"/>
    <col min="4" max="4" width="64.28515625" customWidth="1"/>
    <col min="5" max="5" width="57.140625" customWidth="1"/>
  </cols>
  <sheetData>
    <row r="1" spans="1:5" s="5" customFormat="1" ht="21" x14ac:dyDescent="0.35">
      <c r="A1" s="5" t="s">
        <v>4</v>
      </c>
    </row>
    <row r="2" spans="1:5" s="4" customFormat="1" x14ac:dyDescent="0.25">
      <c r="A2" s="4" t="s">
        <v>12</v>
      </c>
    </row>
    <row r="3" spans="1:5" s="4" customFormat="1" x14ac:dyDescent="0.25"/>
    <row r="5" spans="1:5" x14ac:dyDescent="0.25">
      <c r="A5" s="13" t="s">
        <v>331</v>
      </c>
      <c r="B5" s="13"/>
      <c r="C5" s="13"/>
      <c r="D5" s="13"/>
      <c r="E5" s="13"/>
    </row>
    <row r="6" spans="1:5" x14ac:dyDescent="0.25">
      <c r="A6" s="2"/>
      <c r="B6" s="2"/>
      <c r="C6" s="2"/>
      <c r="D6" s="2"/>
      <c r="E6" s="2"/>
    </row>
    <row r="7" spans="1:5" ht="15" customHeight="1" x14ac:dyDescent="0.25">
      <c r="A7" s="15" t="s">
        <v>17</v>
      </c>
      <c r="B7" s="16"/>
      <c r="C7" s="16"/>
      <c r="D7" s="17"/>
      <c r="E7" s="10"/>
    </row>
    <row r="8" spans="1:5" x14ac:dyDescent="0.25">
      <c r="A8" s="1"/>
      <c r="C8">
        <v>5</v>
      </c>
      <c r="D8" s="6" t="s">
        <v>18</v>
      </c>
    </row>
    <row r="9" spans="1:5" x14ac:dyDescent="0.25">
      <c r="A9" s="1"/>
      <c r="C9">
        <v>4</v>
      </c>
      <c r="D9" s="6" t="s">
        <v>19</v>
      </c>
    </row>
    <row r="10" spans="1:5" x14ac:dyDescent="0.25">
      <c r="A10" s="1"/>
      <c r="C10">
        <v>3</v>
      </c>
      <c r="D10" s="6" t="s">
        <v>20</v>
      </c>
    </row>
    <row r="11" spans="1:5" x14ac:dyDescent="0.25">
      <c r="A11" s="1"/>
      <c r="C11">
        <v>2</v>
      </c>
      <c r="D11" s="6" t="s">
        <v>21</v>
      </c>
    </row>
    <row r="12" spans="1:5" x14ac:dyDescent="0.25">
      <c r="A12" s="7"/>
      <c r="B12" s="8"/>
      <c r="C12" s="8">
        <v>1</v>
      </c>
      <c r="D12" s="9" t="s">
        <v>22</v>
      </c>
    </row>
    <row r="14" spans="1:5" x14ac:dyDescent="0.25">
      <c r="B14" s="11" t="s">
        <v>23</v>
      </c>
      <c r="C14" t="s">
        <v>24</v>
      </c>
      <c r="D14" t="s">
        <v>25</v>
      </c>
      <c r="E14" t="s">
        <v>26</v>
      </c>
    </row>
    <row r="15" spans="1:5" x14ac:dyDescent="0.25">
      <c r="B15" s="11" t="s">
        <v>455</v>
      </c>
      <c r="D15" s="3" t="s">
        <v>398</v>
      </c>
      <c r="E15" s="3"/>
    </row>
    <row r="16" spans="1:5" ht="30" x14ac:dyDescent="0.25">
      <c r="B16" s="11" t="s">
        <v>456</v>
      </c>
      <c r="D16" s="3" t="s">
        <v>399</v>
      </c>
      <c r="E16" s="3"/>
    </row>
    <row r="17" spans="2:5" ht="30" x14ac:dyDescent="0.25">
      <c r="B17" s="11" t="s">
        <v>457</v>
      </c>
      <c r="D17" s="3" t="s">
        <v>400</v>
      </c>
      <c r="E17" s="3"/>
    </row>
    <row r="18" spans="2:5" x14ac:dyDescent="0.25">
      <c r="B18" s="11" t="s">
        <v>458</v>
      </c>
      <c r="D18" s="3" t="s">
        <v>401</v>
      </c>
      <c r="E18" s="3"/>
    </row>
    <row r="19" spans="2:5" x14ac:dyDescent="0.25">
      <c r="B19" s="11" t="s">
        <v>459</v>
      </c>
      <c r="D19" s="3" t="s">
        <v>402</v>
      </c>
      <c r="E19" s="3"/>
    </row>
    <row r="20" spans="2:5" ht="30" x14ac:dyDescent="0.25">
      <c r="B20" s="11" t="s">
        <v>460</v>
      </c>
      <c r="D20" s="3" t="s">
        <v>403</v>
      </c>
      <c r="E20" s="3"/>
    </row>
    <row r="21" spans="2:5" x14ac:dyDescent="0.25">
      <c r="B21" s="11" t="s">
        <v>461</v>
      </c>
      <c r="D21" s="3" t="s">
        <v>404</v>
      </c>
      <c r="E21" s="3"/>
    </row>
    <row r="22" spans="2:5" ht="30" x14ac:dyDescent="0.25">
      <c r="B22" s="11" t="s">
        <v>462</v>
      </c>
      <c r="D22" s="3" t="s">
        <v>405</v>
      </c>
      <c r="E22" s="3"/>
    </row>
    <row r="23" spans="2:5" ht="30" x14ac:dyDescent="0.25">
      <c r="B23" s="11" t="s">
        <v>463</v>
      </c>
      <c r="D23" s="3" t="s">
        <v>406</v>
      </c>
      <c r="E23" s="3"/>
    </row>
    <row r="24" spans="2:5" x14ac:dyDescent="0.25">
      <c r="B24" s="11" t="s">
        <v>464</v>
      </c>
      <c r="D24" s="3" t="s">
        <v>407</v>
      </c>
      <c r="E24" s="3"/>
    </row>
    <row r="25" spans="2:5" x14ac:dyDescent="0.25">
      <c r="B25" s="11" t="s">
        <v>465</v>
      </c>
      <c r="D25" s="3" t="s">
        <v>408</v>
      </c>
      <c r="E25" s="3"/>
    </row>
    <row r="26" spans="2:5" ht="30" x14ac:dyDescent="0.25">
      <c r="B26" s="11" t="s">
        <v>466</v>
      </c>
      <c r="D26" s="3" t="s">
        <v>409</v>
      </c>
      <c r="E26" s="3"/>
    </row>
    <row r="27" spans="2:5" ht="30" x14ac:dyDescent="0.25">
      <c r="B27" s="11" t="s">
        <v>467</v>
      </c>
      <c r="D27" s="3" t="s">
        <v>410</v>
      </c>
      <c r="E27" s="3"/>
    </row>
    <row r="28" spans="2:5" ht="30" x14ac:dyDescent="0.25">
      <c r="B28" s="11" t="s">
        <v>468</v>
      </c>
      <c r="D28" s="3" t="s">
        <v>411</v>
      </c>
      <c r="E28" s="3"/>
    </row>
    <row r="29" spans="2:5" x14ac:dyDescent="0.25">
      <c r="B29" s="11" t="s">
        <v>469</v>
      </c>
      <c r="D29" s="3" t="s">
        <v>412</v>
      </c>
      <c r="E29" s="3"/>
    </row>
    <row r="30" spans="2:5" x14ac:dyDescent="0.25">
      <c r="B30" s="11" t="s">
        <v>470</v>
      </c>
      <c r="D30" s="3" t="s">
        <v>413</v>
      </c>
      <c r="E30" s="3"/>
    </row>
    <row r="31" spans="2:5" x14ac:dyDescent="0.25">
      <c r="B31" s="11" t="s">
        <v>471</v>
      </c>
      <c r="D31" s="3" t="s">
        <v>414</v>
      </c>
      <c r="E31" s="3"/>
    </row>
    <row r="32" spans="2:5" x14ac:dyDescent="0.25">
      <c r="B32" s="11" t="s">
        <v>472</v>
      </c>
      <c r="D32" s="3" t="s">
        <v>415</v>
      </c>
      <c r="E32" s="3"/>
    </row>
    <row r="33" spans="2:5" x14ac:dyDescent="0.25">
      <c r="B33" s="11" t="s">
        <v>473</v>
      </c>
      <c r="D33" s="3" t="s">
        <v>416</v>
      </c>
      <c r="E33" s="3"/>
    </row>
    <row r="34" spans="2:5" x14ac:dyDescent="0.25">
      <c r="B34" s="11" t="s">
        <v>474</v>
      </c>
      <c r="D34" s="3" t="s">
        <v>417</v>
      </c>
      <c r="E34" s="3"/>
    </row>
    <row r="35" spans="2:5" x14ac:dyDescent="0.25">
      <c r="B35" s="11" t="s">
        <v>475</v>
      </c>
      <c r="D35" s="3" t="s">
        <v>418</v>
      </c>
      <c r="E35" s="3"/>
    </row>
    <row r="36" spans="2:5" ht="30" x14ac:dyDescent="0.25">
      <c r="B36" s="11" t="s">
        <v>476</v>
      </c>
      <c r="D36" s="3" t="s">
        <v>419</v>
      </c>
      <c r="E36" s="3"/>
    </row>
    <row r="37" spans="2:5" x14ac:dyDescent="0.25">
      <c r="B37" s="11" t="s">
        <v>477</v>
      </c>
      <c r="D37" s="3" t="s">
        <v>420</v>
      </c>
      <c r="E37" s="3"/>
    </row>
    <row r="38" spans="2:5" x14ac:dyDescent="0.25">
      <c r="B38" s="11" t="s">
        <v>478</v>
      </c>
      <c r="D38" s="3" t="s">
        <v>421</v>
      </c>
      <c r="E38" s="3"/>
    </row>
    <row r="39" spans="2:5" ht="30" x14ac:dyDescent="0.25">
      <c r="B39" s="11" t="s">
        <v>479</v>
      </c>
      <c r="D39" s="3" t="s">
        <v>422</v>
      </c>
      <c r="E39" s="3"/>
    </row>
    <row r="40" spans="2:5" x14ac:dyDescent="0.25">
      <c r="B40" s="11" t="s">
        <v>480</v>
      </c>
      <c r="D40" s="3" t="s">
        <v>423</v>
      </c>
      <c r="E40" s="3"/>
    </row>
    <row r="41" spans="2:5" ht="45" x14ac:dyDescent="0.25">
      <c r="B41" s="11" t="s">
        <v>481</v>
      </c>
      <c r="D41" s="3" t="s">
        <v>424</v>
      </c>
      <c r="E41" s="3"/>
    </row>
    <row r="42" spans="2:5" x14ac:dyDescent="0.25">
      <c r="B42" s="11" t="s">
        <v>482</v>
      </c>
      <c r="D42" s="3" t="s">
        <v>425</v>
      </c>
      <c r="E42" s="3"/>
    </row>
    <row r="43" spans="2:5" x14ac:dyDescent="0.25">
      <c r="B43" s="11" t="s">
        <v>483</v>
      </c>
      <c r="D43" s="3" t="s">
        <v>426</v>
      </c>
      <c r="E43" s="3"/>
    </row>
    <row r="44" spans="2:5" ht="30" x14ac:dyDescent="0.25">
      <c r="B44" s="11" t="s">
        <v>484</v>
      </c>
      <c r="D44" s="3" t="s">
        <v>427</v>
      </c>
      <c r="E44" s="3"/>
    </row>
    <row r="45" spans="2:5" ht="30" x14ac:dyDescent="0.25">
      <c r="B45" s="11" t="s">
        <v>485</v>
      </c>
      <c r="D45" s="3" t="s">
        <v>428</v>
      </c>
      <c r="E45" s="3"/>
    </row>
    <row r="46" spans="2:5" x14ac:dyDescent="0.25">
      <c r="B46" s="11" t="s">
        <v>486</v>
      </c>
      <c r="D46" s="3" t="s">
        <v>429</v>
      </c>
      <c r="E46" s="3"/>
    </row>
    <row r="47" spans="2:5" x14ac:dyDescent="0.25">
      <c r="B47" s="11" t="s">
        <v>487</v>
      </c>
      <c r="D47" s="3" t="s">
        <v>430</v>
      </c>
      <c r="E47" s="3"/>
    </row>
    <row r="48" spans="2:5" x14ac:dyDescent="0.25">
      <c r="B48" s="11" t="s">
        <v>488</v>
      </c>
      <c r="D48" s="3" t="s">
        <v>431</v>
      </c>
      <c r="E48" s="3"/>
    </row>
    <row r="49" spans="2:5" x14ac:dyDescent="0.25">
      <c r="B49" s="11" t="s">
        <v>489</v>
      </c>
      <c r="D49" s="3" t="s">
        <v>432</v>
      </c>
      <c r="E49" s="3"/>
    </row>
    <row r="50" spans="2:5" ht="30" x14ac:dyDescent="0.25">
      <c r="B50" s="11" t="s">
        <v>490</v>
      </c>
      <c r="D50" s="3" t="s">
        <v>433</v>
      </c>
      <c r="E50" s="3"/>
    </row>
    <row r="51" spans="2:5" x14ac:dyDescent="0.25">
      <c r="B51" s="11" t="s">
        <v>491</v>
      </c>
      <c r="D51" s="3" t="s">
        <v>434</v>
      </c>
      <c r="E51" s="3"/>
    </row>
    <row r="52" spans="2:5" x14ac:dyDescent="0.25">
      <c r="B52" s="11" t="s">
        <v>492</v>
      </c>
      <c r="D52" s="3" t="s">
        <v>435</v>
      </c>
      <c r="E52" s="3"/>
    </row>
    <row r="53" spans="2:5" x14ac:dyDescent="0.25">
      <c r="B53" s="11" t="s">
        <v>493</v>
      </c>
      <c r="D53" s="3" t="s">
        <v>436</v>
      </c>
      <c r="E53" s="3"/>
    </row>
    <row r="54" spans="2:5" x14ac:dyDescent="0.25">
      <c r="B54" s="11" t="s">
        <v>494</v>
      </c>
      <c r="D54" s="3" t="s">
        <v>437</v>
      </c>
      <c r="E54" s="3"/>
    </row>
    <row r="55" spans="2:5" x14ac:dyDescent="0.25">
      <c r="B55" s="11" t="s">
        <v>495</v>
      </c>
      <c r="D55" s="3" t="s">
        <v>438</v>
      </c>
      <c r="E55" s="3"/>
    </row>
    <row r="56" spans="2:5" ht="30" x14ac:dyDescent="0.25">
      <c r="B56" s="11" t="s">
        <v>496</v>
      </c>
      <c r="D56" s="3" t="s">
        <v>439</v>
      </c>
      <c r="E56" s="3"/>
    </row>
    <row r="57" spans="2:5" ht="30" x14ac:dyDescent="0.25">
      <c r="B57" s="11" t="s">
        <v>497</v>
      </c>
      <c r="D57" s="3" t="s">
        <v>440</v>
      </c>
      <c r="E57" s="3"/>
    </row>
    <row r="58" spans="2:5" x14ac:dyDescent="0.25">
      <c r="B58" s="11" t="s">
        <v>498</v>
      </c>
      <c r="D58" s="3" t="s">
        <v>441</v>
      </c>
      <c r="E58" s="3"/>
    </row>
    <row r="59" spans="2:5" ht="30" x14ac:dyDescent="0.25">
      <c r="B59" s="11" t="s">
        <v>499</v>
      </c>
      <c r="D59" s="3" t="s">
        <v>442</v>
      </c>
      <c r="E59" s="3"/>
    </row>
    <row r="60" spans="2:5" x14ac:dyDescent="0.25">
      <c r="B60" s="11" t="s">
        <v>500</v>
      </c>
      <c r="D60" s="3" t="s">
        <v>443</v>
      </c>
      <c r="E60" s="3"/>
    </row>
    <row r="61" spans="2:5" x14ac:dyDescent="0.25">
      <c r="B61" s="11" t="s">
        <v>501</v>
      </c>
      <c r="D61" s="3" t="s">
        <v>444</v>
      </c>
      <c r="E61" s="3"/>
    </row>
    <row r="62" spans="2:5" x14ac:dyDescent="0.25">
      <c r="B62" s="11" t="s">
        <v>502</v>
      </c>
      <c r="D62" s="3" t="s">
        <v>445</v>
      </c>
      <c r="E62" s="3"/>
    </row>
    <row r="63" spans="2:5" ht="30" x14ac:dyDescent="0.25">
      <c r="B63" s="11" t="s">
        <v>503</v>
      </c>
      <c r="D63" s="3" t="s">
        <v>446</v>
      </c>
      <c r="E63" s="3"/>
    </row>
    <row r="64" spans="2:5" ht="30" x14ac:dyDescent="0.25">
      <c r="B64" s="11" t="s">
        <v>504</v>
      </c>
      <c r="D64" s="3" t="s">
        <v>447</v>
      </c>
      <c r="E64" s="3"/>
    </row>
    <row r="65" spans="2:5" x14ac:dyDescent="0.25">
      <c r="B65" s="11" t="s">
        <v>505</v>
      </c>
      <c r="D65" s="3" t="s">
        <v>448</v>
      </c>
      <c r="E65" s="3"/>
    </row>
    <row r="66" spans="2:5" x14ac:dyDescent="0.25">
      <c r="B66" s="11" t="s">
        <v>506</v>
      </c>
      <c r="D66" s="3" t="s">
        <v>449</v>
      </c>
      <c r="E66" s="3"/>
    </row>
    <row r="67" spans="2:5" ht="30" x14ac:dyDescent="0.25">
      <c r="B67" s="11" t="s">
        <v>507</v>
      </c>
      <c r="D67" s="3" t="s">
        <v>450</v>
      </c>
      <c r="E67" s="3"/>
    </row>
    <row r="68" spans="2:5" x14ac:dyDescent="0.25">
      <c r="B68" s="11" t="s">
        <v>508</v>
      </c>
      <c r="D68" s="3" t="s">
        <v>451</v>
      </c>
      <c r="E68" s="3"/>
    </row>
    <row r="69" spans="2:5" x14ac:dyDescent="0.25">
      <c r="B69" s="11" t="s">
        <v>509</v>
      </c>
      <c r="D69" s="3" t="s">
        <v>452</v>
      </c>
      <c r="E69" s="3"/>
    </row>
    <row r="70" spans="2:5" x14ac:dyDescent="0.25">
      <c r="B70" s="11" t="s">
        <v>510</v>
      </c>
      <c r="D70" s="3" t="s">
        <v>453</v>
      </c>
      <c r="E70" s="3"/>
    </row>
    <row r="71" spans="2:5" x14ac:dyDescent="0.25">
      <c r="B71" s="11" t="s">
        <v>511</v>
      </c>
      <c r="D71" s="3" t="s">
        <v>454</v>
      </c>
      <c r="E71" s="3"/>
    </row>
    <row r="73" spans="2:5" x14ac:dyDescent="0.25">
      <c r="C73">
        <f>SUM(Table15[Score])</f>
        <v>0</v>
      </c>
      <c r="D73" t="s">
        <v>80</v>
      </c>
    </row>
    <row r="74" spans="2:5" x14ac:dyDescent="0.25">
      <c r="C74">
        <f>COUNT(Table15[Score])</f>
        <v>0</v>
      </c>
      <c r="D74" t="s">
        <v>81</v>
      </c>
    </row>
    <row r="75" spans="2:5" x14ac:dyDescent="0.25">
      <c r="C75">
        <f>IF(C73&lt;&gt;0,C73/C74,0)</f>
        <v>0</v>
      </c>
      <c r="D75" t="s">
        <v>24</v>
      </c>
    </row>
  </sheetData>
  <mergeCells count="2">
    <mergeCell ref="A5:E5"/>
    <mergeCell ref="A7:D7"/>
  </mergeCells>
  <phoneticPr fontId="5" type="noConversion"/>
  <dataValidations count="1">
    <dataValidation type="whole" allowBlank="1" showInputMessage="1" showErrorMessage="1" sqref="C15:C71" xr:uid="{1B058CAC-A998-4577-A5AF-76C5875EE5D9}">
      <formula1>1</formula1>
      <formula2>5</formula2>
    </dataValidation>
  </dataValidations>
  <pageMargins left="0.7" right="0.7" top="0.75" bottom="0.75" header="0.3" footer="0.3"/>
  <pageSetup scale="66" fitToHeight="0" orientation="portrait" horizontalDpi="1200" verticalDpi="120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0028D-4BD8-455E-94D8-A366DA9E0993}">
  <sheetPr>
    <tabColor rgb="FF7030A0"/>
    <pageSetUpPr fitToPage="1"/>
  </sheetPr>
  <dimension ref="A1:E65"/>
  <sheetViews>
    <sheetView workbookViewId="0"/>
  </sheetViews>
  <sheetFormatPr defaultRowHeight="15" x14ac:dyDescent="0.25"/>
  <cols>
    <col min="1" max="1" width="2.85546875" customWidth="1"/>
    <col min="2" max="2" width="5.7109375" customWidth="1"/>
    <col min="3" max="3" width="8" customWidth="1"/>
    <col min="4" max="4" width="64.28515625" customWidth="1"/>
    <col min="5" max="5" width="57.140625" customWidth="1"/>
  </cols>
  <sheetData>
    <row r="1" spans="1:5" s="5" customFormat="1" ht="21" x14ac:dyDescent="0.35">
      <c r="A1" s="5" t="s">
        <v>4</v>
      </c>
    </row>
    <row r="2" spans="1:5" s="4" customFormat="1" x14ac:dyDescent="0.25">
      <c r="A2" s="4" t="s">
        <v>13</v>
      </c>
    </row>
    <row r="3" spans="1:5" s="4" customFormat="1" x14ac:dyDescent="0.25"/>
    <row r="5" spans="1:5" x14ac:dyDescent="0.25">
      <c r="A5" s="13" t="s">
        <v>512</v>
      </c>
      <c r="B5" s="13"/>
      <c r="C5" s="13"/>
      <c r="D5" s="13"/>
      <c r="E5" s="13"/>
    </row>
    <row r="6" spans="1:5" x14ac:dyDescent="0.25">
      <c r="A6" s="2"/>
      <c r="B6" s="2"/>
      <c r="C6" s="2"/>
      <c r="D6" s="2"/>
      <c r="E6" s="2"/>
    </row>
    <row r="7" spans="1:5" ht="15" customHeight="1" x14ac:dyDescent="0.25">
      <c r="A7" s="15" t="s">
        <v>17</v>
      </c>
      <c r="B7" s="16"/>
      <c r="C7" s="16"/>
      <c r="D7" s="17"/>
      <c r="E7" s="10"/>
    </row>
    <row r="8" spans="1:5" x14ac:dyDescent="0.25">
      <c r="A8" s="1"/>
      <c r="C8">
        <v>5</v>
      </c>
      <c r="D8" s="6" t="s">
        <v>18</v>
      </c>
    </row>
    <row r="9" spans="1:5" x14ac:dyDescent="0.25">
      <c r="A9" s="1"/>
      <c r="C9">
        <v>4</v>
      </c>
      <c r="D9" s="6" t="s">
        <v>19</v>
      </c>
    </row>
    <row r="10" spans="1:5" x14ac:dyDescent="0.25">
      <c r="A10" s="1"/>
      <c r="C10">
        <v>3</v>
      </c>
      <c r="D10" s="6" t="s">
        <v>20</v>
      </c>
    </row>
    <row r="11" spans="1:5" x14ac:dyDescent="0.25">
      <c r="A11" s="1"/>
      <c r="C11">
        <v>2</v>
      </c>
      <c r="D11" s="6" t="s">
        <v>21</v>
      </c>
    </row>
    <row r="12" spans="1:5" x14ac:dyDescent="0.25">
      <c r="A12" s="7"/>
      <c r="B12" s="8"/>
      <c r="C12" s="8">
        <v>1</v>
      </c>
      <c r="D12" s="9" t="s">
        <v>22</v>
      </c>
    </row>
    <row r="14" spans="1:5" x14ac:dyDescent="0.25">
      <c r="B14" s="11" t="s">
        <v>23</v>
      </c>
      <c r="C14" t="s">
        <v>24</v>
      </c>
      <c r="D14" t="s">
        <v>25</v>
      </c>
      <c r="E14" t="s">
        <v>26</v>
      </c>
    </row>
    <row r="15" spans="1:5" x14ac:dyDescent="0.25">
      <c r="B15" s="11" t="s">
        <v>607</v>
      </c>
      <c r="D15" s="3" t="s">
        <v>513</v>
      </c>
      <c r="E15" s="3"/>
    </row>
    <row r="16" spans="1:5" ht="30" x14ac:dyDescent="0.25">
      <c r="B16" s="11" t="s">
        <v>608</v>
      </c>
      <c r="D16" s="3" t="s">
        <v>514</v>
      </c>
      <c r="E16" s="3"/>
    </row>
    <row r="17" spans="2:5" x14ac:dyDescent="0.25">
      <c r="B17" s="11" t="s">
        <v>609</v>
      </c>
      <c r="D17" s="3" t="s">
        <v>515</v>
      </c>
      <c r="E17" s="3"/>
    </row>
    <row r="18" spans="2:5" x14ac:dyDescent="0.25">
      <c r="B18" s="11" t="s">
        <v>610</v>
      </c>
      <c r="D18" s="3" t="s">
        <v>516</v>
      </c>
      <c r="E18" s="3"/>
    </row>
    <row r="19" spans="2:5" ht="30" x14ac:dyDescent="0.25">
      <c r="B19" s="11" t="s">
        <v>611</v>
      </c>
      <c r="D19" s="3" t="s">
        <v>517</v>
      </c>
      <c r="E19" s="3"/>
    </row>
    <row r="20" spans="2:5" x14ac:dyDescent="0.25">
      <c r="B20" s="11" t="s">
        <v>612</v>
      </c>
      <c r="D20" s="3" t="s">
        <v>518</v>
      </c>
      <c r="E20" s="3"/>
    </row>
    <row r="21" spans="2:5" x14ac:dyDescent="0.25">
      <c r="B21" s="11" t="s">
        <v>613</v>
      </c>
      <c r="D21" s="3" t="s">
        <v>519</v>
      </c>
      <c r="E21" s="3"/>
    </row>
    <row r="22" spans="2:5" ht="30" x14ac:dyDescent="0.25">
      <c r="B22" s="11" t="s">
        <v>614</v>
      </c>
      <c r="D22" s="3" t="s">
        <v>520</v>
      </c>
      <c r="E22" s="3"/>
    </row>
    <row r="23" spans="2:5" x14ac:dyDescent="0.25">
      <c r="B23" s="11" t="s">
        <v>615</v>
      </c>
      <c r="D23" s="3" t="s">
        <v>521</v>
      </c>
      <c r="E23" s="3"/>
    </row>
    <row r="24" spans="2:5" ht="30" x14ac:dyDescent="0.25">
      <c r="B24" s="11" t="s">
        <v>616</v>
      </c>
      <c r="D24" s="3" t="s">
        <v>522</v>
      </c>
      <c r="E24" s="3"/>
    </row>
    <row r="25" spans="2:5" ht="30" x14ac:dyDescent="0.25">
      <c r="B25" s="11" t="s">
        <v>617</v>
      </c>
      <c r="D25" s="3" t="s">
        <v>523</v>
      </c>
      <c r="E25" s="3"/>
    </row>
    <row r="26" spans="2:5" x14ac:dyDescent="0.25">
      <c r="B26" s="11" t="s">
        <v>618</v>
      </c>
      <c r="D26" s="3" t="s">
        <v>524</v>
      </c>
      <c r="E26" s="3"/>
    </row>
    <row r="27" spans="2:5" x14ac:dyDescent="0.25">
      <c r="B27" s="11" t="s">
        <v>619</v>
      </c>
      <c r="D27" s="3" t="s">
        <v>525</v>
      </c>
      <c r="E27" s="3"/>
    </row>
    <row r="28" spans="2:5" x14ac:dyDescent="0.25">
      <c r="B28" s="11" t="s">
        <v>620</v>
      </c>
      <c r="D28" s="3" t="s">
        <v>526</v>
      </c>
      <c r="E28" s="3"/>
    </row>
    <row r="29" spans="2:5" x14ac:dyDescent="0.25">
      <c r="B29" s="11" t="s">
        <v>621</v>
      </c>
      <c r="D29" s="3" t="s">
        <v>527</v>
      </c>
      <c r="E29" s="3"/>
    </row>
    <row r="30" spans="2:5" ht="30" x14ac:dyDescent="0.25">
      <c r="B30" s="11" t="s">
        <v>622</v>
      </c>
      <c r="D30" s="3" t="s">
        <v>528</v>
      </c>
      <c r="E30" s="3"/>
    </row>
    <row r="31" spans="2:5" x14ac:dyDescent="0.25">
      <c r="B31" s="11" t="s">
        <v>623</v>
      </c>
      <c r="D31" s="3" t="s">
        <v>529</v>
      </c>
      <c r="E31" s="3"/>
    </row>
    <row r="32" spans="2:5" ht="30" x14ac:dyDescent="0.25">
      <c r="B32" s="11" t="s">
        <v>624</v>
      </c>
      <c r="D32" s="3" t="s">
        <v>530</v>
      </c>
      <c r="E32" s="3"/>
    </row>
    <row r="33" spans="2:5" x14ac:dyDescent="0.25">
      <c r="B33" s="11" t="s">
        <v>625</v>
      </c>
      <c r="D33" s="3" t="s">
        <v>531</v>
      </c>
      <c r="E33" s="3"/>
    </row>
    <row r="34" spans="2:5" x14ac:dyDescent="0.25">
      <c r="B34" s="11" t="s">
        <v>626</v>
      </c>
      <c r="D34" s="3" t="s">
        <v>532</v>
      </c>
      <c r="E34" s="3"/>
    </row>
    <row r="35" spans="2:5" ht="45" x14ac:dyDescent="0.25">
      <c r="B35" s="11" t="s">
        <v>627</v>
      </c>
      <c r="D35" s="3" t="s">
        <v>533</v>
      </c>
      <c r="E35" s="3"/>
    </row>
    <row r="36" spans="2:5" ht="30" x14ac:dyDescent="0.25">
      <c r="B36" s="11" t="s">
        <v>628</v>
      </c>
      <c r="D36" s="3" t="s">
        <v>534</v>
      </c>
      <c r="E36" s="3"/>
    </row>
    <row r="37" spans="2:5" x14ac:dyDescent="0.25">
      <c r="B37" s="11" t="s">
        <v>629</v>
      </c>
      <c r="D37" s="3" t="s">
        <v>535</v>
      </c>
      <c r="E37" s="3"/>
    </row>
    <row r="38" spans="2:5" x14ac:dyDescent="0.25">
      <c r="B38" s="11" t="s">
        <v>630</v>
      </c>
      <c r="D38" s="3" t="s">
        <v>536</v>
      </c>
      <c r="E38" s="3"/>
    </row>
    <row r="39" spans="2:5" x14ac:dyDescent="0.25">
      <c r="B39" s="11" t="s">
        <v>631</v>
      </c>
      <c r="D39" s="3" t="s">
        <v>537</v>
      </c>
      <c r="E39" s="3"/>
    </row>
    <row r="40" spans="2:5" x14ac:dyDescent="0.25">
      <c r="B40" s="11" t="s">
        <v>632</v>
      </c>
      <c r="D40" s="3" t="s">
        <v>538</v>
      </c>
      <c r="E40" s="3"/>
    </row>
    <row r="41" spans="2:5" x14ac:dyDescent="0.25">
      <c r="B41" s="11" t="s">
        <v>633</v>
      </c>
      <c r="D41" s="3" t="s">
        <v>539</v>
      </c>
      <c r="E41" s="3"/>
    </row>
    <row r="42" spans="2:5" x14ac:dyDescent="0.25">
      <c r="B42" s="11" t="s">
        <v>634</v>
      </c>
      <c r="D42" s="3" t="s">
        <v>540</v>
      </c>
      <c r="E42" s="3"/>
    </row>
    <row r="43" spans="2:5" x14ac:dyDescent="0.25">
      <c r="B43" s="11" t="s">
        <v>635</v>
      </c>
      <c r="D43" s="3" t="s">
        <v>541</v>
      </c>
      <c r="E43" s="3"/>
    </row>
    <row r="44" spans="2:5" ht="30" x14ac:dyDescent="0.25">
      <c r="B44" s="11" t="s">
        <v>636</v>
      </c>
      <c r="D44" s="3" t="s">
        <v>542</v>
      </c>
      <c r="E44" s="3"/>
    </row>
    <row r="45" spans="2:5" ht="30" x14ac:dyDescent="0.25">
      <c r="B45" s="11" t="s">
        <v>637</v>
      </c>
      <c r="D45" s="3" t="s">
        <v>543</v>
      </c>
      <c r="E45" s="3"/>
    </row>
    <row r="46" spans="2:5" x14ac:dyDescent="0.25">
      <c r="B46" s="11" t="s">
        <v>638</v>
      </c>
      <c r="D46" s="3" t="s">
        <v>544</v>
      </c>
      <c r="E46" s="3"/>
    </row>
    <row r="47" spans="2:5" ht="30" x14ac:dyDescent="0.25">
      <c r="B47" s="11" t="s">
        <v>639</v>
      </c>
      <c r="D47" s="3" t="s">
        <v>545</v>
      </c>
      <c r="E47" s="3"/>
    </row>
    <row r="48" spans="2:5" x14ac:dyDescent="0.25">
      <c r="B48" s="11" t="s">
        <v>640</v>
      </c>
      <c r="D48" s="3" t="s">
        <v>546</v>
      </c>
      <c r="E48" s="3"/>
    </row>
    <row r="49" spans="2:5" x14ac:dyDescent="0.25">
      <c r="B49" s="11" t="s">
        <v>641</v>
      </c>
      <c r="D49" s="3" t="s">
        <v>547</v>
      </c>
      <c r="E49" s="3"/>
    </row>
    <row r="50" spans="2:5" x14ac:dyDescent="0.25">
      <c r="B50" s="11" t="s">
        <v>642</v>
      </c>
      <c r="D50" s="3" t="s">
        <v>548</v>
      </c>
      <c r="E50" s="3"/>
    </row>
    <row r="51" spans="2:5" x14ac:dyDescent="0.25">
      <c r="B51" s="11" t="s">
        <v>643</v>
      </c>
      <c r="D51" s="3" t="s">
        <v>549</v>
      </c>
      <c r="E51" s="3"/>
    </row>
    <row r="52" spans="2:5" x14ac:dyDescent="0.25">
      <c r="B52" s="11" t="s">
        <v>644</v>
      </c>
      <c r="D52" s="3" t="s">
        <v>550</v>
      </c>
      <c r="E52" s="3"/>
    </row>
    <row r="53" spans="2:5" x14ac:dyDescent="0.25">
      <c r="B53" s="11" t="s">
        <v>645</v>
      </c>
      <c r="D53" s="3" t="s">
        <v>551</v>
      </c>
      <c r="E53" s="3"/>
    </row>
    <row r="54" spans="2:5" x14ac:dyDescent="0.25">
      <c r="B54" s="11" t="s">
        <v>646</v>
      </c>
      <c r="D54" s="3" t="s">
        <v>552</v>
      </c>
      <c r="E54" s="3"/>
    </row>
    <row r="55" spans="2:5" x14ac:dyDescent="0.25">
      <c r="B55" s="11" t="s">
        <v>647</v>
      </c>
      <c r="D55" s="3" t="s">
        <v>553</v>
      </c>
      <c r="E55" s="3"/>
    </row>
    <row r="56" spans="2:5" x14ac:dyDescent="0.25">
      <c r="B56" s="11" t="s">
        <v>648</v>
      </c>
      <c r="D56" s="3" t="s">
        <v>554</v>
      </c>
      <c r="E56" s="3"/>
    </row>
    <row r="57" spans="2:5" ht="30" x14ac:dyDescent="0.25">
      <c r="B57" s="11" t="s">
        <v>649</v>
      </c>
      <c r="D57" s="3" t="s">
        <v>555</v>
      </c>
      <c r="E57" s="3"/>
    </row>
    <row r="58" spans="2:5" ht="30" x14ac:dyDescent="0.25">
      <c r="B58" s="11" t="s">
        <v>650</v>
      </c>
      <c r="D58" s="3" t="s">
        <v>556</v>
      </c>
      <c r="E58" s="3"/>
    </row>
    <row r="59" spans="2:5" x14ac:dyDescent="0.25">
      <c r="B59" s="11" t="s">
        <v>651</v>
      </c>
      <c r="D59" s="3" t="s">
        <v>557</v>
      </c>
      <c r="E59" s="3"/>
    </row>
    <row r="60" spans="2:5" ht="30" x14ac:dyDescent="0.25">
      <c r="B60" s="11" t="s">
        <v>652</v>
      </c>
      <c r="D60" s="3" t="s">
        <v>558</v>
      </c>
      <c r="E60" s="3"/>
    </row>
    <row r="61" spans="2:5" x14ac:dyDescent="0.25">
      <c r="B61" s="11" t="s">
        <v>653</v>
      </c>
      <c r="D61" s="3" t="s">
        <v>559</v>
      </c>
      <c r="E61" s="3"/>
    </row>
    <row r="63" spans="2:5" x14ac:dyDescent="0.25">
      <c r="C63">
        <f>SUM(Table16[Score])</f>
        <v>0</v>
      </c>
      <c r="D63" t="s">
        <v>80</v>
      </c>
    </row>
    <row r="64" spans="2:5" x14ac:dyDescent="0.25">
      <c r="C64">
        <f>COUNT(Table16[Score])</f>
        <v>0</v>
      </c>
      <c r="D64" t="s">
        <v>81</v>
      </c>
    </row>
    <row r="65" spans="3:4" x14ac:dyDescent="0.25">
      <c r="C65">
        <f>IF(C63&lt;&gt;0,C63/C64,0)</f>
        <v>0</v>
      </c>
      <c r="D65" t="s">
        <v>24</v>
      </c>
    </row>
  </sheetData>
  <mergeCells count="2">
    <mergeCell ref="A5:E5"/>
    <mergeCell ref="A7:D7"/>
  </mergeCells>
  <phoneticPr fontId="5" type="noConversion"/>
  <dataValidations count="1">
    <dataValidation type="whole" allowBlank="1" showInputMessage="1" showErrorMessage="1" sqref="C15:C61" xr:uid="{E6894E2D-57CC-46B8-9942-A5E7F4A17DE0}">
      <formula1>1</formula1>
      <formula2>5</formula2>
    </dataValidation>
  </dataValidations>
  <pageMargins left="0.7" right="0.7" top="0.75" bottom="0.75" header="0.3" footer="0.3"/>
  <pageSetup scale="66" fitToHeight="0" orientation="portrait" horizontalDpi="1200" verticalDpi="120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Cover</vt:lpstr>
      <vt:lpstr>Instructions</vt:lpstr>
      <vt:lpstr>Report</vt:lpstr>
      <vt:lpstr>Calc</vt:lpstr>
      <vt:lpstr>Recognize</vt:lpstr>
      <vt:lpstr>Define</vt:lpstr>
      <vt:lpstr>Measure</vt:lpstr>
      <vt:lpstr>Analyze</vt:lpstr>
      <vt:lpstr>Improve</vt:lpstr>
      <vt:lpstr>Control</vt:lpstr>
      <vt:lpstr>Sustain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Weber</dc:creator>
  <cp:lastModifiedBy>Bill Weber</cp:lastModifiedBy>
  <cp:lastPrinted>2023-05-30T01:14:48Z</cp:lastPrinted>
  <dcterms:created xsi:type="dcterms:W3CDTF">2023-05-29T13:05:37Z</dcterms:created>
  <dcterms:modified xsi:type="dcterms:W3CDTF">2023-05-30T23:49:32Z</dcterms:modified>
</cp:coreProperties>
</file>